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790" documentId="120_S{2AC9BD13-BADA-5192-A53E-5A8FF88502F6}" xr6:coauthVersionLast="47" xr6:coauthVersionMax="47" xr10:uidLastSave="{25A9C983-6884-499C-A238-2CD471E4CECE}"/>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5" i="5" l="1"/>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alcChain>
</file>

<file path=xl/sharedStrings.xml><?xml version="1.0" encoding="utf-8"?>
<sst xmlns="http://schemas.openxmlformats.org/spreadsheetml/2006/main" count="180288" uniqueCount="39130">
  <si>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</si>
  <si>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</si>
  <si>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</si>
  <si>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</si>
  <si>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</si>
  <si>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</si>
  <si>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</si>
  <si>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</si>
  <si>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</si>
  <si>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</si>
  <si>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</si>
  <si>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</si>
  <si>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</si>
  <si>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</si>
  <si>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</si>
  <si>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</si>
  <si>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</si>
  <si>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</si>
  <si>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</si>
  <si>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</si>
  <si>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</si>
  <si>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</si>
  <si>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</si>
  <si>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</si>
  <si>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</si>
  <si>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</si>
  <si>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</si>
  <si>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</si>
  <si>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</si>
  <si>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</si>
  <si>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</si>
  <si>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</si>
  <si>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</si>
  <si>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</si>
  <si>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</si>
  <si>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</si>
  <si>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</si>
  <si>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</si>
  <si>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</si>
  <si>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</si>
  <si>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</si>
  <si>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</si>
  <si>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</si>
  <si>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</si>
  <si>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</si>
  <si>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</si>
  <si>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</si>
  <si>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</si>
  <si>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</si>
  <si>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</si>
  <si>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</si>
  <si>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</si>
  <si>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</si>
  <si>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</si>
  <si>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</si>
  <si>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</si>
  <si>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</si>
  <si>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</si>
  <si>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</si>
  <si>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</si>
  <si>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</si>
  <si>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</si>
  <si>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</si>
  <si>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</si>
  <si>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</si>
  <si>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</si>
  <si>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</si>
  <si>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</si>
  <si>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</si>
  <si>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</si>
  <si>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</si>
  <si>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</si>
  <si>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</si>
  <si>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</si>
  <si>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</si>
  <si>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</si>
  <si>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</si>
  <si>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</si>
  <si>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</si>
  <si>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</si>
  <si>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</si>
  <si>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</si>
  <si>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</si>
  <si>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</si>
  <si>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</si>
  <si>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</si>
  <si>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</si>
  <si>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</si>
  <si>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</si>
  <si>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</si>
  <si>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</si>
  <si>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</si>
  <si>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</si>
  <si>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</si>
  <si>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</si>
  <si>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</si>
  <si>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</si>
  <si>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</si>
  <si>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</si>
  <si>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</si>
  <si>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</si>
  <si>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</si>
  <si>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</si>
  <si>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</si>
  <si>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</si>
  <si>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</si>
  <si>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</si>
  <si>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</si>
  <si>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</si>
  <si>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</si>
  <si>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</si>
  <si>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</si>
  <si>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</si>
  <si>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</si>
  <si>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</si>
  <si>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</si>
  <si>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</si>
  <si>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</si>
  <si>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</si>
  <si>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</si>
  <si>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</si>
  <si>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</si>
  <si>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</si>
  <si>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</si>
  <si>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</si>
  <si>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</si>
  <si>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</si>
  <si>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</si>
  <si>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</si>
  <si>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</si>
  <si>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</si>
  <si>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</si>
  <si>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</si>
  <si>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</si>
  <si>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</si>
  <si>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</si>
  <si>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</si>
  <si>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</si>
  <si>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</si>
  <si>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</si>
  <si>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</si>
  <si>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</si>
  <si>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</si>
  <si>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</si>
  <si>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</si>
  <si>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</si>
  <si>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</si>
  <si>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</si>
  <si>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</si>
  <si>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</si>
  <si>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</si>
  <si>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</si>
  <si>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</si>
  <si>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</si>
  <si>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</si>
  <si>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</si>
  <si>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</si>
  <si>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</si>
  <si>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</si>
  <si>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</si>
  <si>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</si>
  <si>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</si>
  <si>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</si>
  <si>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</si>
  <si>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</si>
  <si>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</si>
  <si>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</si>
  <si>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</si>
  <si>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</si>
  <si>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</si>
  <si>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</si>
  <si>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</si>
  <si>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</si>
  <si>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</si>
  <si>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</si>
  <si>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</si>
  <si>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</si>
  <si>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</si>
  <si>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</si>
  <si>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</si>
  <si>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</si>
  <si>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</si>
  <si>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</si>
  <si>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</si>
  <si>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</si>
  <si>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</si>
  <si>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</si>
  <si>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</si>
  <si>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</si>
  <si>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</si>
  <si>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</si>
  <si>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</si>
  <si>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</si>
  <si>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</si>
  <si>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</si>
  <si>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</si>
  <si>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</si>
  <si>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</si>
  <si>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</si>
  <si>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</si>
  <si>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</si>
  <si>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</si>
  <si>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</si>
  <si>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</si>
  <si>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</si>
  <si>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</si>
  <si>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</si>
  <si>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</si>
  <si>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</si>
  <si>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</si>
  <si>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</si>
  <si>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</si>
  <si>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</si>
  <si>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</si>
  <si>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</si>
  <si>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</si>
  <si>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</si>
  <si>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</si>
  <si>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</si>
  <si>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</si>
  <si>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</si>
  <si>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</si>
  <si>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</si>
  <si>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</si>
  <si>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</si>
  <si>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</si>
  <si>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</si>
  <si>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</si>
  <si>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</si>
  <si>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</si>
  <si>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</si>
  <si>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</si>
  <si>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</si>
  <si>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</si>
  <si>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</si>
  <si>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</si>
  <si>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</si>
  <si>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</si>
  <si>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</si>
  <si>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</si>
  <si>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</si>
  <si>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</si>
  <si>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</si>
  <si>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</si>
  <si>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</si>
  <si>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</si>
  <si>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</si>
  <si>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</si>
  <si>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</si>
  <si>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</si>
  <si>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</si>
  <si>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</si>
  <si>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</si>
  <si>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</si>
  <si>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</si>
  <si>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</si>
  <si>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</si>
  <si>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</si>
  <si>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</si>
  <si>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</si>
  <si>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</si>
  <si>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</si>
  <si>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</si>
  <si>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</si>
  <si>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</si>
  <si>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</si>
  <si>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</si>
  <si>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</si>
  <si>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</si>
  <si>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</si>
  <si>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</si>
  <si>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</si>
  <si>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</si>
  <si>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</si>
  <si>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</si>
  <si>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</si>
  <si>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</si>
  <si>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</si>
  <si>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</si>
  <si>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</si>
  <si>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</si>
  <si>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</si>
  <si>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</si>
  <si>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</si>
  <si>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</si>
  <si>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</si>
  <si>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</si>
  <si>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</si>
  <si>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</si>
  <si>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</si>
  <si>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</si>
  <si>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</si>
  <si>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</si>
  <si>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</si>
  <si>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</si>
  <si>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</si>
  <si>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</si>
  <si>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</si>
  <si>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</si>
  <si>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</si>
  <si>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</si>
  <si>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</si>
  <si>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</si>
  <si>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</si>
  <si>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</si>
  <si>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</si>
  <si>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</si>
  <si>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</si>
  <si>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</si>
  <si>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</si>
  <si>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</si>
  <si>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</si>
  <si>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</si>
  <si>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</si>
  <si>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</si>
  <si>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</si>
  <si>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</si>
  <si>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</si>
  <si>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</si>
  <si>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</si>
  <si>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</si>
  <si>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</si>
  <si>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</si>
  <si>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</si>
  <si>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</si>
  <si>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</si>
  <si>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</si>
  <si>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</si>
  <si>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</si>
  <si>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</si>
  <si>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</si>
  <si>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</si>
  <si>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</si>
  <si>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</si>
  <si>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</si>
  <si>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</si>
  <si>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</si>
  <si>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</si>
  <si>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</si>
  <si>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</si>
  <si>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</si>
  <si>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</si>
  <si>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</si>
  <si>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</si>
  <si>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</si>
  <si>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</si>
  <si>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</si>
  <si>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</si>
  <si>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</si>
  <si>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</si>
  <si>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</si>
  <si>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</si>
  <si>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</si>
  <si>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</si>
  <si>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</si>
  <si>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</si>
  <si>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</si>
  <si>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</si>
  <si>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</si>
  <si>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</si>
  <si>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</si>
  <si>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</si>
  <si>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</si>
  <si>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</si>
  <si>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</si>
  <si>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</si>
  <si>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</si>
  <si>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</si>
  <si>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</si>
  <si>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</si>
  <si>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</si>
  <si>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</si>
  <si>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</si>
  <si>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</si>
  <si>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</si>
  <si>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</si>
  <si>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</si>
  <si>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</si>
  <si>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</si>
  <si>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</si>
  <si>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</si>
  <si>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</si>
  <si>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</si>
  <si>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</si>
  <si>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</si>
  <si>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</si>
  <si>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</si>
  <si>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</si>
  <si>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</si>
  <si>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</si>
  <si>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</si>
  <si>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</si>
  <si>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</si>
  <si>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</si>
  <si>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</si>
  <si>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</si>
  <si>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</si>
  <si>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</si>
  <si>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</si>
  <si>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</si>
  <si>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</si>
  <si>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</si>
  <si>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</si>
  <si>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</si>
  <si>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</si>
  <si>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</si>
  <si>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</si>
  <si>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</si>
  <si>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</si>
  <si>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</si>
  <si>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</si>
  <si>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</si>
  <si>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</si>
  <si>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</si>
  <si>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</si>
  <si>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</si>
  <si>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</si>
  <si>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</si>
  <si>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</si>
  <si>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</si>
  <si>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</si>
  <si>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</si>
  <si>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</si>
  <si>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</si>
  <si>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</si>
  <si>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</si>
  <si>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</si>
  <si>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</si>
  <si>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</si>
  <si>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</si>
  <si>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</si>
  <si>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</si>
  <si>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</si>
  <si>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</si>
  <si>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</si>
  <si>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</si>
  <si>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</si>
  <si>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</si>
  <si>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</si>
  <si>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</si>
  <si>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</si>
  <si>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</si>
  <si>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</si>
  <si>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</si>
  <si>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</si>
  <si>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</si>
  <si>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</si>
  <si>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</si>
  <si>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</si>
  <si>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</si>
  <si>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</si>
  <si>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</si>
  <si>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</si>
  <si>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</si>
  <si>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</si>
  <si>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</si>
  <si>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</si>
  <si>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</si>
  <si>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</si>
  <si>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</si>
  <si>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</si>
  <si>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</si>
  <si>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</si>
  <si>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</si>
  <si>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</si>
  <si>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</si>
  <si>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</si>
  <si>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</si>
  <si>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</si>
  <si>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</si>
  <si>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</si>
  <si>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</si>
  <si>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</si>
  <si>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</si>
  <si>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</si>
  <si>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</si>
  <si>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</si>
  <si>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</si>
  <si>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</si>
  <si>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</si>
  <si>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</si>
  <si>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</si>
  <si>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</si>
  <si>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</si>
  <si>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</si>
  <si>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</si>
  <si>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</si>
  <si>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</si>
  <si>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</si>
  <si>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</si>
  <si>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</si>
  <si>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</si>
  <si>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</si>
  <si>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</si>
  <si>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</si>
  <si>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</si>
  <si>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</si>
  <si>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</si>
  <si>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</si>
  <si>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</si>
  <si>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</si>
  <si>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</si>
  <si>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</si>
  <si>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</si>
  <si>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</si>
  <si>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</si>
  <si>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</si>
  <si>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</si>
  <si>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</si>
  <si>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</si>
  <si>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</si>
  <si>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</si>
  <si>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</si>
  <si>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</si>
  <si>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</si>
  <si>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</si>
  <si>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</si>
  <si>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</si>
  <si>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</si>
  <si>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</si>
  <si>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</si>
  <si>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</si>
  <si>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</si>
  <si>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</si>
  <si>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</si>
  <si>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</si>
  <si>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</si>
  <si>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</si>
  <si>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</si>
  <si>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</si>
  <si>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</si>
  <si>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</si>
  <si>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</si>
  <si>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</si>
  <si>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</si>
  <si>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</si>
  <si>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</si>
  <si>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</si>
  <si>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</si>
  <si>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</si>
  <si>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</si>
  <si>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</si>
  <si>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</si>
  <si>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</si>
  <si>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</si>
  <si>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</si>
  <si>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</si>
  <si>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</si>
  <si>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</si>
  <si>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</si>
  <si>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</si>
  <si>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</si>
  <si>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</si>
  <si>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</si>
  <si>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</si>
  <si>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</si>
  <si>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</si>
  <si>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</si>
  <si>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</si>
  <si>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</si>
  <si>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</si>
  <si>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</si>
  <si>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</si>
  <si>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</si>
  <si>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</si>
  <si>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</si>
  <si>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</si>
  <si>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</si>
  <si>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</si>
  <si>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</si>
  <si>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</si>
  <si>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</si>
  <si>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</si>
  <si>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</si>
  <si>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</si>
  <si>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</si>
  <si>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</si>
  <si>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</si>
  <si>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</si>
  <si>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</si>
  <si>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</si>
  <si>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</si>
  <si>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</si>
  <si>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</si>
  <si>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</si>
  <si>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</si>
  <si>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</si>
  <si>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</si>
  <si>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</si>
  <si>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</si>
  <si>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</si>
  <si>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</si>
  <si>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</si>
  <si>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</si>
  <si>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</si>
  <si>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</si>
  <si>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</si>
  <si>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</si>
  <si>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</si>
  <si>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</si>
  <si>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</si>
  <si>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</si>
  <si>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</si>
  <si>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</si>
  <si>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</si>
  <si>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</si>
  <si>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</si>
  <si>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</si>
  <si>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</si>
  <si>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</si>
  <si>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</si>
  <si>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</si>
  <si>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</si>
  <si>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</si>
  <si>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</si>
  <si>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</si>
  <si>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</si>
  <si>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</si>
  <si>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</si>
  <si>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</si>
  <si>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</si>
  <si>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</si>
  <si>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</si>
  <si>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</si>
  <si>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</si>
  <si>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</si>
  <si>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</si>
  <si>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</si>
  <si>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</si>
  <si>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</si>
  <si>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</si>
  <si>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</si>
  <si>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</si>
  <si>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</si>
  <si>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</si>
  <si>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</si>
  <si>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</si>
  <si>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</si>
  <si>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</si>
  <si>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</si>
  <si>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</si>
  <si>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</si>
  <si>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</si>
  <si>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</si>
  <si>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</si>
  <si>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</si>
  <si>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</si>
  <si>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</si>
  <si>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</si>
  <si>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</si>
  <si>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</si>
  <si>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</si>
  <si>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</si>
  <si>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</si>
  <si>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</si>
  <si>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</si>
  <si>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</si>
  <si>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</si>
  <si>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</si>
  <si>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</si>
  <si>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</si>
  <si>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</si>
  <si>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</si>
  <si>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</si>
  <si>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</si>
  <si>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</si>
  <si>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</si>
  <si>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</si>
  <si>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</si>
  <si>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</si>
  <si>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</si>
  <si>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</si>
  <si>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</si>
  <si>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</si>
  <si>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</si>
  <si>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</si>
  <si>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</si>
  <si>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</si>
  <si>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</si>
  <si>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</si>
  <si>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</si>
  <si>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</si>
  <si>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</si>
  <si>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</si>
  <si>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</si>
  <si>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</si>
  <si>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</si>
  <si>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</si>
  <si>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</si>
  <si>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</si>
  <si>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</si>
  <si>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</si>
  <si>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</si>
  <si>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</si>
  <si>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</si>
  <si>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</si>
  <si>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</si>
  <si>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</si>
  <si>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</si>
  <si>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</si>
  <si>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</si>
  <si>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</si>
  <si>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</si>
  <si>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</si>
  <si>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</si>
  <si>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</si>
  <si>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</si>
  <si>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</si>
  <si>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</si>
  <si>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</si>
  <si>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</si>
  <si>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</si>
  <si>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</si>
  <si>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</si>
  <si>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</si>
  <si>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</si>
  <si>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</si>
  <si>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</si>
  <si>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</si>
  <si>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</si>
  <si>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</si>
  <si>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</si>
  <si>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</si>
  <si>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</si>
  <si>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</si>
  <si>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</si>
  <si>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</si>
  <si>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</si>
  <si>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</si>
  <si>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</si>
  <si>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</si>
  <si>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</si>
  <si>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</si>
  <si>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</si>
  <si>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</si>
  <si>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</si>
  <si>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</si>
  <si>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</si>
  <si>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</si>
  <si>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</si>
  <si>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</si>
  <si>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</si>
  <si>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</si>
  <si>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</si>
  <si>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</si>
  <si>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</si>
  <si>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</si>
  <si>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</si>
  <si>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</si>
  <si>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</si>
  <si>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</si>
  <si>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</si>
  <si>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</si>
  <si>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</si>
  <si>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</si>
  <si>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</si>
  <si>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</si>
  <si>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</si>
  <si>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</si>
  <si>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</si>
  <si>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</si>
  <si>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</si>
  <si>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</si>
  <si>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</si>
  <si>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</si>
  <si>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</si>
  <si>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</si>
  <si>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</si>
  <si>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</si>
  <si>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</si>
  <si>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</si>
  <si>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</si>
  <si>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</si>
  <si>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</si>
  <si>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</si>
  <si>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</si>
  <si>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</si>
  <si>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</si>
  <si>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</si>
  <si>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</si>
  <si>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</si>
  <si>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</si>
  <si>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</si>
  <si>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</si>
  <si>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</si>
  <si>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</si>
  <si>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</si>
  <si>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</si>
  <si>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</si>
  <si>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</si>
  <si>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</si>
  <si>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</si>
  <si>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</si>
  <si>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</si>
  <si>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</si>
  <si>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</si>
  <si>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</si>
  <si>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</si>
  <si>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</si>
  <si>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</si>
  <si>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</si>
  <si>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</si>
  <si>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</si>
  <si>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</si>
  <si>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</si>
  <si>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</si>
  <si>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</si>
  <si>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</si>
  <si>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</si>
  <si>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</si>
  <si>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</si>
  <si>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</si>
  <si>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</si>
  <si>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</si>
  <si>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</si>
  <si>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</si>
  <si>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</si>
  <si>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</si>
  <si>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</si>
  <si>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</si>
  <si>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</si>
  <si>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</si>
  <si>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</si>
  <si>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</si>
  <si>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</si>
  <si>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</si>
  <si>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</si>
  <si>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</si>
  <si>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</si>
  <si>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</si>
  <si>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</si>
  <si>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</si>
  <si>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</si>
  <si>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</si>
  <si>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</si>
  <si>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</si>
  <si>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</si>
  <si>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</si>
  <si>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</si>
  <si>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</si>
  <si>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</si>
  <si>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</si>
  <si>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</si>
  <si>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</si>
  <si>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</si>
  <si>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</si>
  <si>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</si>
  <si>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</si>
  <si>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</si>
  <si>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</si>
  <si>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</si>
  <si>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</si>
  <si>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</si>
  <si>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</si>
  <si>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</si>
  <si>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</si>
  <si>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</si>
  <si>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</si>
  <si>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</si>
  <si>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</si>
  <si>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</si>
  <si>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</si>
  <si>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</si>
  <si>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</si>
  <si>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</si>
  <si>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</si>
  <si>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</si>
  <si>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</si>
  <si>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</si>
  <si>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</si>
  <si>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</si>
  <si>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</si>
  <si>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</si>
  <si>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</si>
  <si>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</si>
  <si>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</si>
  <si>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</si>
  <si>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</si>
  <si>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</si>
  <si>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</si>
  <si>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</si>
  <si>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</si>
  <si>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</si>
  <si>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</si>
  <si>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</si>
  <si>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</si>
  <si>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</si>
  <si>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</si>
  <si>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</si>
  <si>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</si>
  <si>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</si>
  <si>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</si>
  <si>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</si>
  <si>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</si>
  <si>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</si>
  <si>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</si>
  <si>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</si>
  <si>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</si>
  <si>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</si>
  <si>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</si>
  <si>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</si>
  <si>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</si>
  <si>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</si>
  <si>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</si>
  <si>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</si>
  <si>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</si>
  <si>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</si>
  <si>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</si>
  <si>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</si>
  <si>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</si>
  <si>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</si>
  <si>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</si>
  <si>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</si>
  <si>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</si>
  <si>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</si>
  <si>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</si>
  <si>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</si>
  <si>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</si>
  <si>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</si>
  <si>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</si>
  <si>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</si>
  <si>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</si>
  <si>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</si>
  <si>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</si>
  <si>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</si>
  <si>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</si>
  <si>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</si>
  <si>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</si>
  <si>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</si>
  <si>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</si>
  <si>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</si>
  <si>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</si>
  <si>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</si>
  <si>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</si>
  <si>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</si>
  <si>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</si>
  <si>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</si>
  <si>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</si>
  <si>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</si>
  <si>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</si>
  <si>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</si>
  <si>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</si>
  <si>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</si>
  <si>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</si>
  <si>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</si>
  <si>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</si>
  <si>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</si>
  <si>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</si>
  <si>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</si>
  <si>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</si>
  <si>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</si>
  <si>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</si>
  <si>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</si>
  <si>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</si>
  <si>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</si>
  <si>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</si>
  <si>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</si>
  <si>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</si>
  <si>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</si>
  <si>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</si>
  <si>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</si>
  <si>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</si>
  <si>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</si>
  <si>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</si>
  <si>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</si>
  <si>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</si>
  <si>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</si>
  <si>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</si>
  <si>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</si>
  <si>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</si>
  <si>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</si>
  <si>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</si>
  <si>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</si>
  <si>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</si>
  <si>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</si>
  <si>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</si>
  <si>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</si>
  <si>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</si>
  <si>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</si>
  <si>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</si>
  <si>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</si>
  <si>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</si>
  <si>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</si>
  <si>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</si>
  <si>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</si>
  <si>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</si>
  <si>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</si>
  <si>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</si>
  <si>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</si>
  <si>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</si>
  <si>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</si>
  <si>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</si>
  <si>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</si>
  <si>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</si>
  <si>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</si>
  <si>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</si>
  <si>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</si>
  <si>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</si>
  <si>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</si>
  <si>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</si>
  <si>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</si>
  <si>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</si>
  <si>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</si>
  <si>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</si>
  <si>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</si>
  <si>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</si>
  <si>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</si>
  <si>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</si>
  <si>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</si>
  <si>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</si>
  <si>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</si>
  <si>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</si>
  <si>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</si>
  <si>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</si>
  <si>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</si>
  <si>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</si>
  <si>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</si>
  <si>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</si>
  <si>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</si>
  <si>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</si>
  <si>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</si>
  <si>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</si>
  <si>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</si>
  <si>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</si>
  <si>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</si>
  <si>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</si>
  <si>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</si>
  <si>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</si>
  <si>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</si>
  <si>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</si>
  <si>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</si>
  <si>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</si>
  <si>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</si>
  <si>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</si>
  <si>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</si>
  <si>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</si>
  <si>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</si>
  <si>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</si>
  <si>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</si>
  <si>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</si>
  <si>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</si>
  <si>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</si>
  <si>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</si>
  <si>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</si>
  <si>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</si>
  <si>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</si>
  <si>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</si>
  <si>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</si>
  <si>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</si>
  <si>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</si>
  <si>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</si>
  <si>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</si>
  <si>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</si>
  <si>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</si>
  <si>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</si>
  <si>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</si>
  <si>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</si>
  <si>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</si>
  <si>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</si>
  <si>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</si>
  <si>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</si>
  <si>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</si>
  <si>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</si>
  <si>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</si>
  <si>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</si>
  <si>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</si>
  <si>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</si>
  <si>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</si>
  <si>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</si>
  <si>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</si>
  <si>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</si>
  <si>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</si>
  <si>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</si>
  <si>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</si>
  <si>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</si>
  <si>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</si>
  <si>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</si>
  <si>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</si>
  <si>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</si>
  <si>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</si>
  <si>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</si>
  <si>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</si>
  <si>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</si>
  <si>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</si>
  <si>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</si>
  <si>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</si>
  <si>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</si>
  <si>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</si>
  <si>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</si>
  <si>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</si>
  <si>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</si>
  <si>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</si>
  <si>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</si>
  <si>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</si>
  <si>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</si>
  <si>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</si>
  <si>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</si>
  <si>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</si>
  <si>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</si>
  <si>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</si>
  <si>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</si>
  <si>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</si>
  <si>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</si>
  <si>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</si>
  <si>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</si>
  <si>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</si>
  <si>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</si>
  <si>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</si>
  <si>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</si>
  <si>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</si>
  <si>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</si>
  <si>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</si>
  <si>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</si>
  <si>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</si>
  <si>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</si>
  <si>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</si>
  <si>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</si>
  <si>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</si>
  <si>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</si>
  <si>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</si>
  <si>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</si>
  <si>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</si>
  <si>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</si>
  <si>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</si>
  <si>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</si>
  <si>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</si>
  <si>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</si>
  <si>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</si>
  <si>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</si>
  <si>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</si>
  <si>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</si>
  <si>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</si>
  <si>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</si>
  <si>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</si>
  <si>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</si>
  <si>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</si>
  <si>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</si>
  <si>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</si>
  <si>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</si>
  <si>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</si>
  <si>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</si>
  <si>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</si>
  <si>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</si>
  <si>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</si>
  <si>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</si>
  <si>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</si>
  <si>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</si>
  <si>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</si>
  <si>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</si>
  <si>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</si>
  <si>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</si>
  <si>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</si>
  <si>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</si>
  <si>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</si>
  <si>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</si>
  <si>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</si>
  <si>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</si>
  <si>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</si>
  <si>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</si>
  <si>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</si>
  <si>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</si>
  <si>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</si>
  <si>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</si>
  <si>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</si>
  <si>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</si>
  <si>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</si>
  <si>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</si>
  <si>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</si>
  <si>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</si>
  <si>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</si>
  <si>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</si>
  <si>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</si>
  <si>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</si>
  <si>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</si>
  <si>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</si>
  <si>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</si>
  <si>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</si>
  <si>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</si>
  <si>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</si>
  <si>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</si>
  <si>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</si>
  <si>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</si>
  <si>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</si>
  <si>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</si>
  <si>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</si>
  <si>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</si>
  <si>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</si>
  <si>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</si>
  <si>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</si>
  <si>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</si>
  <si>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</si>
  <si>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</si>
  <si>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</si>
  <si>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</si>
  <si>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</si>
  <si>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</si>
  <si>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</si>
  <si>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</si>
  <si>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</si>
  <si>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</si>
  <si>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</si>
  <si>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</si>
  <si>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</si>
  <si>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</si>
  <si>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</si>
  <si>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</si>
  <si>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</si>
  <si>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</si>
  <si>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</si>
  <si>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</si>
  <si>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</si>
  <si>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</si>
  <si>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</si>
  <si>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</si>
  <si>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</si>
  <si>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</si>
  <si>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</si>
  <si>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</si>
  <si>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</si>
  <si>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</si>
  <si>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</si>
  <si>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</si>
  <si>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</si>
  <si>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</si>
  <si>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</si>
  <si>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</si>
  <si>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</si>
  <si>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</si>
  <si>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</si>
  <si>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</si>
  <si>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</si>
  <si>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</si>
  <si>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</si>
  <si>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</si>
  <si>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</si>
  <si>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</si>
  <si>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</si>
  <si>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</si>
  <si>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</si>
  <si>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</si>
  <si>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</si>
  <si>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</si>
  <si>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</si>
  <si>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</si>
  <si>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</si>
  <si>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</si>
  <si>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</si>
  <si>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</si>
  <si>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</si>
  <si>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</si>
  <si>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</si>
  <si>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</si>
  <si>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</si>
  <si>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</si>
  <si>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</si>
  <si>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</si>
  <si>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</si>
  <si>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</si>
  <si>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</si>
  <si>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</si>
  <si>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</si>
  <si>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</si>
  <si>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</si>
  <si>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</si>
  <si>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</si>
  <si>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</si>
  <si>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</si>
  <si>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</si>
  <si>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</si>
  <si>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</si>
  <si>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</si>
  <si>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</si>
  <si>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</si>
  <si>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</si>
  <si>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</si>
  <si>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</si>
  <si>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</si>
  <si>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</si>
  <si>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</si>
  <si>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</si>
  <si>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</si>
  <si>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</si>
  <si>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</si>
  <si>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</si>
  <si>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</si>
  <si>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</si>
  <si>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</si>
  <si>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</si>
  <si>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</si>
  <si>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</si>
  <si>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</si>
  <si>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</si>
  <si>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</si>
  <si>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</si>
  <si>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</si>
  <si>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</si>
  <si>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</si>
  <si>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</si>
  <si>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</si>
  <si>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</si>
  <si>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</si>
  <si>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</si>
  <si>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</si>
  <si>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</si>
  <si>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</si>
  <si>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</si>
  <si>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</si>
  <si>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</si>
  <si>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</si>
  <si>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</si>
  <si>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</si>
  <si>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</si>
  <si>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</si>
  <si>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</si>
  <si>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</si>
  <si>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</si>
  <si>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</si>
  <si>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</si>
  <si>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</si>
  <si>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</si>
  <si>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</si>
  <si>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</si>
  <si>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</si>
  <si>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</si>
  <si>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</si>
  <si>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</si>
  <si>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</si>
  <si>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</si>
  <si>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</si>
  <si>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</si>
  <si>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</si>
  <si>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</si>
  <si>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</si>
  <si>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</si>
  <si>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</si>
  <si>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</si>
  <si>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</si>
  <si>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</si>
  <si>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</si>
  <si>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</si>
  <si>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</si>
  <si>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</si>
  <si>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</si>
  <si>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</si>
  <si>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</si>
  <si>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</si>
  <si>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</si>
  <si>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</si>
  <si>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</si>
  <si>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</si>
  <si>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</si>
  <si>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</si>
  <si>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</si>
  <si>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</si>
  <si>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</si>
  <si>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</si>
  <si>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</si>
  <si>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</si>
  <si>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</si>
  <si>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</si>
  <si>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</si>
  <si>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</si>
  <si>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</si>
  <si>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</si>
  <si>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</si>
  <si>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</si>
  <si>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</si>
  <si>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</si>
  <si>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</si>
  <si>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</si>
  <si>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</si>
  <si>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</si>
  <si>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</si>
  <si>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</si>
  <si>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</si>
  <si>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</si>
  <si>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</si>
  <si>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</si>
  <si>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</si>
  <si>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</si>
  <si>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</si>
  <si>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</si>
  <si>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</si>
  <si>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</si>
  <si>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</si>
  <si>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</si>
  <si>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</si>
  <si>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</si>
  <si>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</si>
  <si>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</si>
  <si>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</si>
  <si>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</si>
  <si>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</si>
  <si>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</si>
  <si>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</si>
  <si>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</si>
  <si>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</si>
  <si>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</si>
  <si>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</si>
  <si>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</si>
  <si>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</si>
  <si>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</si>
  <si>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</si>
  <si>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</si>
  <si>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</si>
  <si>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</si>
  <si>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</si>
  <si>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</si>
  <si>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</si>
  <si>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</si>
  <si>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</si>
  <si>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</si>
  <si>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</si>
  <si>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</si>
  <si>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</si>
  <si>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</si>
  <si>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</si>
  <si>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</si>
  <si>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</si>
  <si>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</si>
  <si>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</si>
  <si>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</si>
  <si>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</si>
  <si>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</si>
  <si>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</si>
  <si>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</si>
  <si>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</si>
  <si>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</si>
  <si>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</si>
  <si>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</si>
  <si>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</si>
  <si>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</si>
  <si>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</si>
  <si>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</si>
  <si>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</si>
  <si>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</si>
  <si>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</si>
  <si>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</si>
  <si>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</si>
  <si>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</si>
  <si>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</si>
  <si>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</si>
  <si>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</si>
  <si>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</si>
  <si>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</si>
  <si>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</si>
  <si>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</si>
  <si>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</si>
  <si>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</si>
  <si>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</si>
  <si>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</si>
  <si>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</si>
  <si>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</si>
  <si>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</si>
  <si>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</si>
  <si>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</si>
  <si>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</si>
  <si>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</si>
  <si>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</si>
  <si>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</si>
  <si>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</si>
  <si>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</si>
  <si>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</si>
  <si>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</si>
  <si>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</si>
  <si>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</si>
  <si>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</si>
  <si>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</si>
  <si>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</si>
  <si>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</si>
  <si>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</si>
  <si>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</si>
  <si>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</si>
  <si>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</si>
  <si>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</si>
  <si>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</si>
  <si>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</si>
  <si>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</si>
  <si>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</si>
  <si>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</si>
  <si>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</si>
  <si>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</si>
  <si>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</si>
  <si>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</si>
  <si>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</si>
  <si>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</si>
  <si>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</si>
  <si>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</si>
  <si>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</si>
  <si>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</si>
  <si>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</si>
  <si>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</si>
  <si>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</si>
  <si>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</si>
  <si>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</si>
  <si>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</si>
  <si>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</si>
  <si>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</si>
  <si>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</si>
  <si>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</si>
  <si>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</si>
  <si>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</si>
  <si>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</si>
  <si>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</si>
  <si>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</si>
  <si>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</si>
  <si>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</si>
  <si>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</si>
  <si>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</si>
  <si>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</si>
  <si>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</si>
  <si>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</si>
  <si>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</si>
  <si>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</si>
  <si>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</si>
  <si>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</si>
  <si>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</si>
  <si>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</si>
  <si>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</si>
  <si>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</si>
  <si>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</si>
  <si>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</si>
  <si>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</si>
  <si>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</si>
  <si>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</si>
  <si>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</si>
  <si>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</si>
  <si>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</si>
  <si>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</si>
  <si>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</si>
  <si>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</si>
  <si>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</si>
  <si>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</si>
  <si>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</si>
  <si>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</si>
  <si>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</si>
  <si>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</si>
  <si>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</si>
  <si>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</si>
  <si>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</si>
  <si>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</si>
  <si>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</si>
  <si>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</si>
  <si>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</si>
  <si>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</si>
  <si>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</si>
  <si>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</si>
  <si>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</si>
  <si>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</si>
  <si>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</si>
  <si>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</si>
  <si>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</si>
  <si>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</si>
  <si>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</si>
  <si>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</si>
  <si>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</si>
  <si>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</si>
  <si>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</si>
  <si>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</si>
  <si>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</si>
  <si>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</si>
  <si>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</si>
  <si>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</si>
  <si>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</si>
  <si>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</si>
  <si>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</si>
  <si>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</si>
  <si>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</si>
  <si>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</si>
  <si>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</si>
  <si>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</si>
  <si>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</si>
  <si>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</si>
  <si>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</si>
  <si>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</si>
  <si>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</si>
  <si>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</si>
  <si>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</si>
  <si>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</si>
  <si>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</si>
  <si>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</si>
  <si>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</si>
  <si>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</si>
  <si>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</si>
  <si>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</si>
  <si>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</si>
  <si>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</si>
  <si>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</si>
  <si>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</si>
  <si>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</si>
  <si>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</si>
  <si>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</si>
  <si>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</si>
  <si>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</si>
  <si>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</si>
  <si>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</si>
  <si>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</si>
  <si>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</si>
  <si>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</si>
  <si>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</si>
  <si>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</si>
  <si>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</si>
  <si>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</si>
  <si>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</si>
  <si>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</si>
  <si>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</si>
  <si>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</si>
  <si>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</si>
  <si>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</si>
  <si>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</si>
  <si>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</si>
  <si>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</si>
  <si>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</si>
  <si>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</si>
  <si>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</si>
  <si>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</si>
  <si>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</si>
  <si>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</si>
  <si>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</si>
  <si>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</si>
  <si>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</si>
  <si>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</si>
  <si>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</si>
  <si>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</si>
  <si>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</si>
  <si>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</si>
  <si>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</si>
  <si>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</si>
  <si>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</si>
  <si>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</si>
  <si>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</si>
  <si>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</si>
  <si>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</si>
  <si>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</si>
  <si>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</si>
  <si>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</si>
  <si>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</si>
  <si>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</si>
  <si>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</si>
  <si>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</si>
  <si>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</si>
  <si>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</si>
  <si>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</si>
  <si>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</si>
  <si>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</si>
  <si>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</si>
  <si>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</si>
  <si>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</si>
  <si>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</si>
  <si>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</si>
  <si>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</si>
  <si>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</si>
  <si>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</si>
  <si>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</si>
  <si>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</si>
  <si>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</si>
  <si>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</si>
  <si>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</si>
  <si>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</si>
  <si>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</si>
  <si>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</si>
  <si>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</si>
  <si>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</si>
  <si>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</si>
  <si>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</si>
  <si>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</si>
  <si>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</si>
  <si>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</si>
  <si>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</si>
  <si>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</si>
  <si>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</si>
  <si>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</si>
  <si>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</si>
  <si>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</si>
  <si>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</si>
  <si>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</si>
  <si>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</si>
  <si>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</si>
  <si>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</si>
  <si>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</si>
  <si>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</si>
  <si>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</si>
  <si>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</si>
  <si>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</si>
  <si>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</si>
  <si>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</si>
  <si>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</si>
  <si>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</si>
  <si>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</si>
  <si>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</si>
  <si>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</si>
  <si>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</si>
  <si>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</si>
  <si>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</si>
  <si>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</si>
  <si>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</si>
  <si>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</si>
  <si>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</si>
  <si>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</si>
  <si>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</si>
  <si>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</si>
  <si>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</si>
  <si>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</si>
  <si>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</si>
  <si>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</si>
  <si>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</si>
  <si>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</si>
  <si>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</si>
  <si>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</si>
  <si>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</si>
  <si>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</si>
  <si>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</si>
  <si>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</si>
  <si>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</si>
  <si>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</si>
  <si>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</si>
  <si>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</si>
  <si>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</si>
  <si>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</si>
  <si>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</si>
  <si>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</si>
  <si>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</si>
  <si>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</si>
  <si>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</si>
  <si>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</si>
  <si>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</si>
  <si>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</si>
  <si>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</si>
  <si>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</si>
  <si>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</si>
  <si>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</si>
  <si>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</si>
  <si>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</si>
  <si>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</si>
  <si>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</si>
  <si>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</si>
  <si>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</si>
  <si>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</si>
  <si>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</si>
  <si>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</si>
  <si>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</si>
  <si>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</si>
  <si>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</si>
  <si>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</si>
  <si>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</si>
  <si>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</si>
  <si>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</si>
  <si>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</si>
  <si>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</si>
  <si>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</si>
  <si>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</si>
  <si>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</si>
  <si>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</si>
  <si>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</si>
  <si>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</si>
  <si>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</si>
  <si>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</si>
  <si>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</si>
  <si>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</si>
  <si>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</si>
  <si>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</si>
  <si>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</si>
  <si>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</si>
  <si>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</si>
  <si>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</si>
  <si>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</si>
  <si>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</si>
  <si>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</si>
  <si>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</si>
  <si>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</si>
  <si>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</si>
  <si>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</si>
  <si>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</si>
  <si>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</si>
  <si>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</si>
  <si>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</si>
  <si>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</si>
  <si>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</si>
  <si>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</si>
  <si>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</si>
  <si>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</si>
  <si>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</si>
  <si>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</si>
  <si>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</si>
  <si>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</si>
  <si>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</si>
  <si>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</si>
  <si>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</si>
  <si>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</si>
  <si>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</si>
  <si>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</si>
  <si>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</si>
  <si>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</si>
  <si>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</si>
  <si>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</si>
  <si>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</si>
  <si>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</si>
  <si>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</si>
  <si>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</si>
  <si>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</si>
  <si>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</si>
  <si>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</si>
  <si>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</si>
  <si>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</si>
  <si>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</si>
  <si>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</si>
  <si>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</si>
  <si>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</si>
  <si>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</si>
  <si>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</si>
  <si>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</si>
  <si>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</si>
  <si>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</si>
  <si>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</si>
  <si>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</si>
  <si>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</si>
  <si>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</si>
  <si>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</si>
  <si>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</si>
  <si>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</si>
  <si>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</si>
  <si>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</si>
  <si>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</si>
  <si>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</si>
  <si>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</si>
  <si>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</si>
  <si>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</si>
  <si>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</si>
  <si>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</si>
  <si>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</si>
  <si>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</si>
  <si>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</si>
  <si>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</si>
  <si>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</si>
  <si>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</si>
  <si>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</si>
  <si>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</si>
  <si>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</si>
  <si>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</si>
  <si>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</si>
  <si>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</si>
  <si>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</si>
  <si>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</si>
  <si>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</si>
  <si>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</si>
  <si>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</si>
  <si>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</si>
  <si>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</si>
  <si>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</si>
  <si>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</si>
  <si>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</si>
  <si>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</si>
  <si>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</si>
  <si>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</si>
  <si>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</si>
  <si>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</si>
  <si>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</si>
  <si>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</si>
  <si>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</si>
  <si>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</si>
  <si>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</si>
  <si>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</si>
  <si>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</si>
  <si>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</si>
  <si>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</si>
  <si>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</si>
  <si>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</si>
  <si>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</si>
  <si>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</si>
  <si>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</si>
  <si>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</si>
  <si>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</si>
  <si>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</si>
  <si>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</si>
  <si>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</si>
  <si>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</si>
  <si>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</si>
  <si>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</si>
  <si>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</si>
  <si>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</si>
  <si>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</si>
  <si>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</si>
  <si>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</si>
  <si>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</si>
  <si>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</si>
  <si>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</si>
  <si>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</si>
  <si>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</si>
  <si>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</si>
  <si>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</si>
  <si>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</si>
  <si>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</si>
  <si>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</si>
  <si>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</si>
  <si>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</si>
  <si>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</si>
  <si>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</si>
  <si>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</si>
  <si>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</si>
  <si>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</si>
  <si>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</si>
  <si>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</si>
  <si>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</si>
  <si>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</si>
  <si>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</si>
  <si>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</si>
  <si>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</si>
  <si>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</si>
  <si>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</si>
  <si>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</si>
  <si>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</si>
  <si>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</si>
  <si>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</si>
  <si>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</si>
  <si>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</si>
  <si>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</si>
  <si>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</si>
  <si>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</si>
  <si>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</si>
  <si>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</si>
  <si>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</si>
  <si>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</si>
  <si>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</si>
  <si>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</si>
  <si>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</si>
  <si>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</si>
  <si>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</si>
  <si>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</si>
  <si>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</si>
  <si>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</si>
  <si>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</si>
  <si>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</si>
  <si>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</si>
  <si>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</si>
  <si>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</si>
  <si>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</si>
  <si>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</si>
  <si>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</si>
  <si>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</si>
  <si>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</si>
  <si>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</si>
  <si>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</si>
  <si>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</si>
  <si>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</si>
  <si>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</si>
  <si>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</si>
  <si>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</si>
  <si>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</si>
  <si>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</si>
  <si>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</si>
  <si>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</si>
  <si>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</si>
  <si>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</si>
  <si>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</si>
  <si>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</si>
  <si>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</si>
  <si>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</si>
  <si>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</si>
  <si>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</si>
  <si>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</si>
  <si>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</si>
  <si>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</si>
  <si>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</si>
  <si>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</si>
  <si>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</si>
  <si>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</si>
  <si>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</si>
  <si>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</si>
  <si>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</si>
  <si>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</si>
  <si>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</si>
  <si>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</si>
  <si>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</si>
  <si>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</si>
  <si>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</si>
  <si>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</si>
  <si>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</si>
  <si>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</si>
  <si>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</si>
  <si>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</si>
  <si>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</si>
  <si>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</si>
  <si>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</si>
  <si>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</si>
  <si>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</si>
  <si>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</si>
  <si>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</si>
  <si>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</si>
  <si>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</si>
  <si>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</si>
  <si>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</si>
  <si>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</si>
  <si>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</si>
  <si>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</si>
  <si>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</si>
  <si>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</si>
  <si>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</si>
  <si>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</si>
  <si>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</si>
  <si>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</si>
  <si>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</si>
  <si>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</si>
  <si>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</si>
  <si>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</si>
  <si>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</si>
  <si>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</si>
  <si>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</si>
  <si>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</si>
  <si>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</si>
  <si>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</si>
  <si>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</si>
  <si>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</si>
  <si>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</si>
  <si>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</si>
  <si>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</si>
  <si>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</si>
  <si>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</si>
  <si>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</si>
  <si>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</si>
  <si>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</si>
  <si>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</si>
  <si>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</si>
  <si>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</si>
  <si>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</si>
  <si>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</si>
  <si>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</si>
  <si>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</si>
  <si>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</si>
  <si>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</si>
  <si>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</si>
  <si>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</si>
  <si>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</si>
  <si>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</si>
  <si>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</si>
  <si>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</si>
  <si>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</si>
  <si>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</si>
  <si>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</si>
  <si>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</si>
  <si>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</si>
  <si>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</si>
  <si>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</si>
  <si>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</si>
  <si>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</si>
  <si>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</si>
  <si>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</si>
  <si>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</si>
  <si>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</si>
  <si>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</si>
  <si>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</si>
  <si>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</si>
  <si>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</si>
  <si>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</si>
  <si>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</si>
  <si>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</si>
  <si>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</si>
  <si>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</si>
  <si>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</si>
  <si>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</si>
  <si>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</si>
  <si>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</si>
  <si>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</si>
  <si>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</si>
  <si>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</si>
  <si>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</si>
  <si>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</si>
  <si>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</si>
  <si>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</si>
  <si>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</si>
  <si>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</si>
  <si>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</si>
  <si>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</si>
  <si>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</si>
  <si>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</si>
  <si>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</si>
  <si>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</si>
  <si>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</si>
  <si>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</si>
  <si>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</si>
  <si>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</si>
  <si>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</si>
  <si>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</si>
  <si>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</si>
  <si>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</si>
  <si>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</si>
  <si>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</si>
  <si>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</si>
  <si>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</si>
  <si>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</si>
  <si>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</si>
  <si>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</si>
  <si>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</si>
  <si>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</si>
  <si>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</si>
  <si>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</si>
  <si>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</si>
  <si>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</si>
  <si>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</si>
  <si>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</si>
  <si>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</si>
  <si>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</si>
  <si>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</si>
  <si>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</si>
  <si>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</si>
  <si>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</si>
  <si>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</si>
  <si>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</si>
  <si>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</si>
  <si>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</si>
  <si>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</si>
  <si>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</si>
  <si>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</si>
  <si>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</si>
  <si>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</si>
  <si>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</si>
  <si>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</si>
  <si>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</si>
  <si>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</si>
  <si>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</si>
  <si>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</si>
  <si>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</si>
  <si>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</si>
  <si>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</si>
  <si>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</si>
  <si>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</si>
  <si>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</si>
  <si>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</si>
  <si>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</si>
  <si>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</si>
  <si>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</si>
  <si>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</si>
  <si>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</si>
  <si>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</si>
  <si>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</si>
  <si>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</si>
  <si>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</si>
  <si>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</si>
  <si>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</si>
  <si>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</si>
  <si>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</si>
  <si>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</si>
  <si>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</si>
  <si>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</si>
  <si>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</si>
  <si>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</si>
  <si>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</si>
  <si>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</si>
  <si>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</si>
  <si>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</si>
  <si>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</si>
  <si>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</si>
  <si>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</si>
  <si>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</si>
  <si>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</si>
  <si>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</si>
  <si>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</si>
  <si>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</si>
  <si>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</si>
  <si>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</si>
  <si>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</si>
  <si>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</si>
  <si>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</si>
  <si>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</si>
  <si>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</si>
  <si>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</si>
  <si>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</si>
  <si>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</si>
  <si>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</si>
  <si>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</si>
  <si>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</si>
  <si>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</si>
  <si>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</si>
  <si>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</si>
  <si>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</si>
  <si>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</si>
  <si>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</si>
  <si>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</si>
  <si>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</si>
  <si>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</si>
  <si>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</si>
  <si>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</si>
  <si>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</si>
  <si>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</si>
  <si>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</si>
  <si>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</si>
  <si>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</si>
  <si>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</si>
  <si>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</si>
  <si>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</si>
  <si>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</si>
  <si>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</si>
  <si>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</si>
  <si>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</si>
  <si>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</si>
  <si>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</si>
  <si>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</si>
  <si>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</si>
  <si>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</si>
  <si>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</si>
  <si>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</si>
  <si>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</si>
  <si>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</si>
  <si>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</si>
  <si>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</si>
  <si>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</si>
  <si>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</si>
  <si>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</si>
  <si>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</si>
  <si>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</si>
  <si>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</si>
  <si>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</si>
  <si>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</si>
  <si>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</si>
  <si>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</si>
  <si>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</si>
  <si>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</si>
  <si>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</si>
  <si>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</si>
  <si>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</si>
  <si>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</si>
  <si>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</si>
  <si>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</si>
  <si>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</si>
  <si>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</si>
  <si>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</si>
  <si>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</si>
  <si>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</si>
  <si>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</si>
  <si>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</si>
  <si>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</si>
  <si>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</si>
  <si>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</si>
  <si>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</si>
  <si>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</si>
  <si>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</si>
  <si>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</si>
  <si>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</si>
  <si>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</si>
  <si>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</si>
  <si>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</si>
  <si>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</si>
  <si>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</si>
  <si>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</si>
  <si>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</si>
  <si>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</si>
  <si>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</si>
  <si>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</si>
  <si>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</si>
  <si>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</si>
  <si>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</si>
  <si>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</si>
  <si>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</si>
  <si>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</si>
  <si>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</si>
  <si>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</si>
  <si>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</si>
  <si>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</si>
  <si>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</si>
  <si>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</si>
  <si>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</si>
  <si>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</si>
  <si>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</si>
  <si>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</si>
  <si>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</si>
  <si>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</si>
  <si>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</si>
  <si>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</si>
  <si>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</si>
  <si>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</si>
  <si>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</si>
  <si>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</si>
  <si>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</si>
  <si>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</si>
  <si>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</si>
  <si>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</si>
  <si>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</si>
  <si>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</si>
  <si>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</si>
  <si>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</si>
  <si>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</si>
  <si>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</si>
  <si>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</si>
  <si>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</si>
  <si>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</si>
  <si>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</si>
  <si>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</si>
  <si>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</si>
  <si>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</si>
  <si>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</si>
  <si>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</si>
  <si>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</si>
  <si>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</si>
  <si>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</si>
  <si>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</si>
  <si>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</si>
  <si>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</si>
  <si>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</si>
  <si>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</si>
  <si>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</si>
  <si>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</si>
  <si>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</si>
  <si>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</si>
  <si>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</si>
  <si>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</si>
  <si>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</si>
  <si>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</si>
  <si>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</si>
  <si>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</si>
  <si>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</si>
  <si>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</si>
  <si>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</si>
  <si>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</si>
  <si>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</si>
  <si>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</si>
  <si>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</si>
  <si>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</si>
  <si>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</si>
  <si>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</si>
  <si>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</si>
  <si>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</si>
  <si>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</si>
  <si>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</si>
  <si>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</si>
  <si>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</si>
  <si>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</si>
  <si>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</si>
  <si>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</si>
  <si>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</si>
  <si>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</si>
  <si>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</si>
  <si>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</si>
  <si>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</si>
  <si>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</si>
  <si>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</si>
  <si>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</si>
  <si>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</si>
  <si>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</si>
  <si>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</si>
  <si>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</si>
  <si>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</si>
  <si>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</si>
  <si>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</si>
  <si>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</si>
  <si>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</si>
  <si>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</si>
  <si>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</si>
  <si>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</si>
  <si>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</si>
  <si>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</si>
  <si>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</si>
  <si>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</si>
  <si>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</si>
  <si>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</si>
  <si>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</si>
  <si>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</si>
  <si>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</si>
  <si>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</si>
  <si>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</si>
  <si>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</si>
  <si>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</si>
  <si>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</si>
  <si>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</si>
  <si>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</si>
  <si>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</si>
  <si>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</si>
  <si>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</si>
  <si>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</si>
  <si>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</si>
  <si>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</si>
  <si>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</si>
  <si>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</si>
  <si>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</si>
  <si>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</si>
  <si>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</si>
  <si>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</si>
  <si>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</si>
  <si>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</si>
  <si>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</si>
  <si>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</si>
  <si>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</si>
  <si>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</si>
  <si>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</si>
  <si>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</si>
  <si>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</si>
  <si>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</si>
  <si>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</si>
  <si>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</si>
  <si>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</si>
  <si>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</si>
  <si>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</si>
  <si>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</si>
  <si>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</si>
  <si>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</si>
  <si>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</si>
  <si>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</si>
  <si>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</si>
  <si>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</si>
  <si>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</si>
  <si>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</si>
  <si>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</si>
  <si>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</si>
  <si>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</si>
  <si>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</si>
  <si>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</si>
  <si>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</si>
  <si>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</si>
  <si>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</si>
  <si>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</si>
  <si>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</si>
  <si>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</si>
  <si>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</si>
  <si>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</si>
  <si>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</si>
  <si>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</si>
  <si>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</si>
  <si>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</si>
  <si>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</si>
  <si>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</si>
  <si>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</si>
  <si>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</si>
  <si>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</si>
  <si>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</si>
  <si>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</si>
  <si>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</si>
  <si>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</si>
  <si>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</si>
  <si>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</si>
  <si>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</si>
  <si>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</si>
  <si>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</si>
  <si>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</si>
  <si>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</si>
  <si>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</si>
  <si>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</si>
  <si>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</si>
  <si>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</si>
  <si>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</si>
  <si>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</si>
  <si>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</si>
  <si>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</si>
  <si>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</si>
  <si>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</si>
  <si>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</si>
  <si>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</si>
  <si>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</si>
  <si>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</si>
  <si>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</si>
  <si>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</si>
  <si>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</si>
  <si>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</si>
  <si>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</si>
  <si>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</si>
  <si>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</si>
  <si>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</si>
  <si>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</si>
  <si>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</si>
  <si>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</si>
  <si>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</si>
  <si>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</si>
  <si>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</si>
  <si>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</si>
  <si>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</si>
  <si>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</si>
  <si>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</si>
  <si>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</si>
  <si>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</si>
  <si>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</si>
  <si>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</si>
  <si>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</si>
  <si>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</si>
  <si>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</si>
  <si>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</si>
  <si>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</si>
  <si>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</si>
  <si>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</si>
  <si>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</si>
  <si>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</si>
  <si>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</si>
  <si>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</si>
  <si>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</si>
  <si>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</si>
  <si>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</si>
  <si>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</si>
  <si>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</si>
  <si>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</si>
  <si>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</si>
  <si>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</si>
  <si>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</si>
  <si>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</si>
  <si>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</si>
  <si>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</si>
  <si>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</si>
  <si>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</si>
  <si>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</si>
  <si>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</si>
  <si>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</si>
  <si>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</si>
  <si>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</si>
  <si>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</si>
  <si>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</si>
  <si>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</si>
  <si>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</si>
  <si>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</si>
  <si>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</si>
  <si>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</si>
  <si>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</si>
  <si>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</si>
  <si>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</si>
  <si>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</si>
  <si>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</si>
  <si>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</si>
  <si>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</si>
  <si>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</si>
  <si>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</si>
  <si>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</si>
  <si>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</si>
  <si>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</si>
  <si>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</si>
  <si>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</si>
  <si>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</si>
  <si>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</si>
  <si>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</si>
  <si>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</si>
  <si>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</si>
  <si>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</si>
  <si>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</si>
  <si>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</si>
  <si>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</si>
  <si>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</si>
  <si>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</si>
  <si>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</si>
  <si>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</si>
  <si>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</si>
  <si>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</si>
  <si>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</si>
  <si>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</si>
  <si>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</si>
  <si>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</si>
  <si>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</si>
  <si>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</si>
  <si>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</si>
  <si>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</si>
  <si>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</si>
  <si>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</si>
  <si>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</si>
  <si>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</si>
  <si>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</si>
  <si>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</si>
  <si>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</si>
  <si>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</si>
  <si>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</si>
  <si>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</si>
  <si>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</si>
  <si>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</si>
  <si>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</si>
  <si>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</si>
  <si>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</si>
  <si>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</si>
  <si>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</si>
  <si>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</si>
  <si>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</si>
  <si>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</si>
  <si>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</si>
  <si>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</si>
  <si>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</si>
  <si>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</si>
  <si>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</si>
  <si>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</si>
  <si>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</si>
  <si>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</si>
  <si>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</si>
  <si>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</si>
  <si>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</si>
  <si>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</si>
  <si>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</si>
  <si>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</si>
  <si>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</si>
  <si>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</si>
  <si>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</si>
  <si>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</si>
  <si>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</si>
  <si>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</si>
  <si>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</si>
  <si>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</si>
  <si>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</si>
  <si>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</si>
  <si>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</si>
  <si>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</si>
  <si>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</si>
  <si>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</si>
  <si>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</si>
  <si>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</si>
  <si>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</si>
  <si>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</si>
  <si>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</si>
  <si>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</si>
  <si>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</si>
  <si>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</si>
  <si>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</si>
  <si>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</si>
  <si>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</si>
  <si>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</si>
  <si>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</si>
  <si>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</si>
  <si>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</si>
  <si>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</si>
  <si>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</si>
  <si>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</si>
  <si>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</si>
  <si>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</si>
  <si>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</si>
  <si>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</si>
  <si>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</si>
  <si>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</si>
  <si>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</si>
  <si>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</si>
  <si>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</si>
  <si>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</si>
  <si>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</si>
  <si>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</si>
  <si>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</si>
  <si>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</si>
  <si>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</si>
  <si>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</si>
  <si>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</si>
  <si>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</si>
  <si>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</si>
  <si>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</si>
  <si>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</si>
  <si>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</si>
  <si>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</si>
  <si>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</si>
  <si>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</si>
  <si>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</si>
  <si>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</si>
  <si>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</si>
  <si>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</si>
  <si>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</si>
  <si>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</si>
  <si>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</si>
  <si>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</si>
  <si>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</si>
  <si>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</si>
  <si>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</si>
  <si>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</si>
  <si>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</si>
  <si>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</si>
  <si>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</si>
  <si>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</si>
  <si>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</si>
  <si>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</si>
  <si>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</si>
  <si>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</si>
  <si>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</si>
  <si>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</si>
  <si>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</si>
  <si>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</si>
  <si>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</si>
  <si>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</si>
  <si>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</si>
  <si>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</si>
  <si>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</si>
  <si>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</si>
  <si>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</si>
  <si>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</si>
  <si>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</si>
  <si>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</si>
  <si>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</si>
  <si>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</si>
  <si>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</si>
  <si>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</si>
  <si>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</si>
  <si>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</si>
  <si>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</si>
  <si>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</si>
  <si>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</si>
  <si>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</si>
  <si>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</si>
  <si>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</si>
  <si>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</si>
  <si>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</si>
  <si>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</si>
  <si>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</si>
  <si>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</si>
  <si>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</si>
  <si>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</si>
  <si>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</si>
  <si>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</si>
  <si>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</si>
  <si>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</si>
  <si>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</si>
  <si>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</si>
  <si>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</si>
  <si>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</si>
  <si>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</si>
  <si>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</si>
  <si>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</si>
  <si>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</si>
  <si>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</si>
  <si>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</si>
  <si>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</si>
  <si>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</si>
  <si>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</si>
  <si>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</si>
  <si>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</si>
  <si>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</si>
  <si>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</si>
  <si>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</si>
  <si>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</si>
  <si>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</si>
  <si>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</si>
  <si>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</si>
  <si>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</si>
  <si>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</si>
  <si>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</si>
  <si>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</si>
  <si>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</si>
  <si>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</si>
  <si>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</si>
  <si>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</si>
  <si>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</si>
  <si>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</si>
  <si>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</si>
  <si>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</si>
  <si>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</si>
  <si>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</si>
  <si>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</si>
  <si>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</si>
  <si>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</si>
  <si>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</si>
  <si>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</si>
  <si>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</si>
  <si>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</si>
  <si>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</si>
  <si>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</si>
  <si>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</si>
  <si>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</si>
  <si>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</si>
  <si>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</si>
  <si>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</si>
  <si>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</si>
  <si>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</si>
  <si>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</si>
  <si>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</si>
  <si>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</si>
  <si>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</si>
  <si>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</si>
  <si>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</si>
  <si>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</si>
  <si>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</si>
  <si>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</si>
  <si>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</si>
  <si>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</si>
  <si>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</si>
  <si>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</si>
  <si>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</si>
  <si>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</si>
  <si>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</si>
  <si>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</si>
  <si>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</si>
  <si>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</si>
  <si>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</si>
  <si>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</si>
  <si>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</si>
  <si>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</si>
  <si>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</si>
  <si>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</si>
  <si>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</si>
  <si>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</si>
  <si>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</si>
  <si>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</si>
  <si>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</si>
  <si>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</si>
  <si>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</si>
  <si>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</si>
  <si>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</si>
  <si>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</si>
  <si>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</si>
  <si>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</si>
  <si>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</si>
  <si>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</si>
  <si>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</si>
  <si>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</si>
  <si>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</si>
  <si>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</si>
  <si>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</si>
  <si>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</si>
  <si>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</si>
  <si>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</si>
  <si>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</si>
  <si>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</si>
  <si>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</si>
  <si>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</si>
  <si>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</si>
  <si>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</si>
  <si>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</si>
  <si>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</si>
  <si>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</si>
  <si>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</si>
  <si>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</si>
  <si>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</si>
  <si>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</si>
  <si>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</si>
  <si>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</si>
  <si>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</si>
  <si>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</si>
  <si>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</si>
  <si>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</si>
  <si>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</si>
  <si>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</si>
  <si>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</si>
  <si>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</si>
  <si>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</si>
  <si>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</si>
  <si>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</si>
  <si>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</si>
  <si>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</si>
  <si>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</si>
  <si>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</si>
  <si>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</si>
  <si>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</si>
  <si>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</si>
  <si>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</si>
  <si>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</si>
  <si>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</si>
  <si>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</si>
  <si>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</si>
  <si>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</si>
  <si>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</si>
  <si>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</si>
  <si>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</si>
  <si>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</si>
  <si>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</si>
  <si>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</si>
  <si>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</si>
  <si>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</si>
  <si>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</si>
  <si>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</si>
  <si>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</si>
  <si>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</si>
  <si>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</si>
  <si>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</si>
  <si>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</si>
  <si>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</si>
  <si>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</si>
  <si>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</si>
  <si>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</si>
  <si>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</si>
  <si>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</si>
  <si>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</si>
  <si>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</si>
  <si>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</si>
  <si>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</si>
  <si>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</si>
  <si>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</si>
  <si>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</si>
  <si>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</si>
  <si>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</si>
  <si>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</si>
  <si>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</si>
  <si>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</si>
  <si>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</si>
  <si>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</si>
  <si>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</si>
  <si>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</si>
  <si>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</si>
  <si>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</si>
  <si>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</si>
  <si>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</si>
  <si>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</si>
  <si>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</si>
  <si>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</si>
  <si>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</si>
  <si>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</si>
  <si>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</si>
  <si>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</si>
  <si>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</si>
  <si>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</si>
  <si>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</si>
  <si>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</si>
  <si>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</si>
  <si>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</si>
  <si>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</si>
  <si>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</si>
  <si>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</si>
  <si>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</si>
  <si>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</si>
  <si>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</si>
  <si>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</si>
  <si>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</si>
  <si>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</si>
  <si>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</si>
  <si>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</si>
  <si>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</si>
  <si>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</si>
  <si>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</si>
  <si>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</si>
  <si>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</si>
  <si>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</si>
  <si>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</si>
  <si>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</si>
  <si>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</si>
  <si>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</si>
  <si>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</si>
  <si>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</si>
  <si>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</si>
  <si>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</si>
  <si>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</si>
  <si>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</si>
  <si>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</si>
  <si>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</si>
  <si>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</si>
  <si>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</si>
  <si>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</si>
  <si>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</si>
  <si>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</si>
  <si>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</si>
  <si>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</si>
  <si>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</si>
  <si>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</si>
  <si>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</si>
  <si>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</si>
  <si>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</si>
  <si>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</si>
  <si>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</si>
  <si>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</si>
  <si>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</si>
  <si>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</si>
  <si>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</si>
  <si>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</si>
  <si>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</si>
  <si>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</si>
  <si>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</si>
  <si>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</si>
  <si>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</si>
  <si>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</si>
  <si>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</si>
  <si>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</si>
  <si>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</si>
  <si>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</si>
  <si>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</si>
  <si>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</si>
  <si>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</si>
  <si>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</si>
  <si>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</si>
  <si>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</si>
  <si>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</si>
  <si>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</si>
  <si>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</si>
  <si>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</si>
  <si>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</si>
  <si>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</si>
  <si>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</si>
  <si>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</si>
  <si>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</si>
  <si>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</si>
  <si>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</si>
  <si>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</si>
  <si>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</si>
  <si>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</si>
  <si>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</si>
  <si>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</si>
  <si>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</si>
  <si>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</si>
  <si>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</si>
  <si>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</si>
  <si>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</si>
  <si>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</si>
  <si>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</si>
  <si>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</si>
  <si>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</si>
  <si>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</si>
  <si>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</si>
  <si>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</si>
  <si>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</si>
  <si>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</si>
  <si>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</si>
  <si>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</si>
  <si>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</si>
  <si>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</si>
  <si>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</si>
  <si>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</si>
  <si>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</si>
  <si>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</si>
  <si>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</si>
  <si>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</si>
  <si>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</si>
  <si>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</si>
  <si>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</si>
  <si>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</si>
  <si>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</si>
  <si>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</si>
  <si>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</si>
  <si>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</si>
  <si>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</si>
  <si>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</si>
  <si>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</si>
  <si>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</si>
  <si>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</si>
  <si>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</si>
  <si>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</si>
  <si>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</si>
  <si>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</si>
  <si>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</si>
  <si>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</si>
  <si>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</si>
  <si>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</si>
  <si>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</si>
  <si>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</si>
  <si>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</si>
  <si>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</si>
  <si>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</si>
  <si>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</si>
  <si>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</si>
  <si>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</si>
  <si>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</si>
  <si>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</si>
  <si>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</si>
  <si>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</si>
  <si>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</si>
  <si>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</si>
  <si>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</si>
  <si>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</si>
  <si>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</si>
  <si>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</si>
  <si>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</si>
  <si>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</si>
  <si>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</si>
  <si>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</si>
  <si>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</si>
  <si>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</si>
  <si>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</si>
  <si>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</si>
  <si>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</si>
  <si>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</si>
  <si>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</si>
  <si>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</si>
  <si>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</si>
  <si>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</si>
  <si>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</si>
  <si>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</si>
  <si>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</si>
  <si>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</si>
  <si>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</si>
  <si>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</si>
  <si>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</si>
  <si>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</si>
  <si>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</si>
  <si>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</si>
  <si>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</si>
  <si>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</si>
  <si>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</si>
  <si>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</si>
  <si>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</si>
  <si>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</si>
  <si>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</si>
  <si>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</si>
  <si>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</si>
  <si>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</si>
  <si>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</si>
  <si>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</si>
  <si>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</si>
  <si>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</si>
  <si>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</si>
  <si>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</si>
  <si>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</si>
  <si>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</si>
  <si>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</si>
  <si>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</si>
  <si>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</si>
  <si>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</si>
  <si>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</si>
  <si>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</si>
  <si>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</si>
  <si>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</si>
  <si>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</si>
  <si>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</si>
  <si>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</si>
  <si>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</si>
  <si>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</si>
  <si>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</si>
  <si>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</si>
  <si>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</si>
  <si>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</si>
  <si>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</si>
  <si>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</si>
  <si>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</si>
  <si>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</si>
  <si>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</si>
  <si>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</si>
  <si>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</si>
  <si>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</si>
  <si>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</si>
  <si>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</si>
  <si>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</si>
  <si>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</si>
  <si>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</si>
  <si>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</si>
  <si>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</si>
  <si>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</si>
  <si>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</si>
  <si>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</si>
  <si>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</si>
  <si>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</si>
  <si>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</si>
  <si>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</si>
  <si>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</si>
  <si>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</si>
  <si>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</si>
  <si>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</si>
  <si>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</si>
  <si>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</si>
  <si>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</si>
  <si>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</si>
  <si>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</si>
  <si>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</si>
  <si>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</si>
  <si>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</si>
  <si>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</si>
  <si>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</si>
  <si>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</si>
  <si>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</si>
  <si>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</si>
  <si>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</si>
  <si>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</si>
  <si>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</si>
  <si>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</si>
  <si>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</si>
  <si>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</si>
  <si>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</si>
  <si>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</si>
  <si>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</si>
  <si>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</si>
  <si>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</si>
  <si>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</si>
  <si>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</si>
  <si>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</si>
  <si>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</si>
  <si>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</si>
  <si>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</si>
  <si>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</si>
  <si>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</si>
  <si>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</si>
  <si>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</si>
  <si>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</si>
  <si>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</si>
  <si>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</si>
  <si>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</si>
  <si>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</si>
  <si>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</si>
  <si>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</si>
  <si>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</si>
  <si>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</si>
  <si>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</si>
  <si>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</si>
  <si>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</si>
  <si>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</si>
  <si>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</si>
  <si>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</si>
  <si>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</si>
  <si>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</si>
  <si>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</si>
  <si>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</si>
  <si>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</si>
  <si>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</si>
  <si>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</si>
  <si>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</si>
  <si>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</si>
  <si>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</si>
  <si>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</si>
  <si>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</si>
  <si>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</si>
  <si>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</si>
  <si>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</si>
  <si>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</si>
  <si>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</si>
  <si>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</si>
  <si>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</si>
  <si>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</si>
  <si>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</si>
  <si>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</si>
  <si>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</si>
  <si>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</si>
  <si>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</si>
  <si>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</si>
  <si>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</si>
  <si>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</si>
  <si>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</si>
  <si>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</si>
  <si>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</si>
  <si>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</si>
  <si>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</si>
  <si>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</si>
  <si>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</si>
  <si>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</si>
  <si>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</si>
  <si>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</si>
  <si>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</si>
  <si>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</si>
  <si>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</si>
  <si>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</si>
  <si>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</si>
  <si>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</si>
  <si>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</si>
  <si>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</si>
  <si>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</si>
  <si>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</si>
  <si>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</si>
  <si>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</si>
  <si>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</si>
  <si>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</si>
  <si>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</si>
  <si>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</si>
  <si>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</si>
  <si>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</si>
  <si>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</si>
  <si>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</si>
  <si>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</si>
  <si>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</si>
  <si>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</si>
  <si>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</si>
  <si>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</si>
  <si>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</si>
  <si>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</si>
  <si>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</si>
  <si>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</si>
  <si>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</si>
  <si>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</si>
  <si>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</si>
  <si>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</si>
  <si>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</si>
  <si>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</si>
  <si>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</si>
  <si>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</si>
  <si>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</si>
  <si>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</si>
  <si>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</si>
  <si>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</si>
  <si>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</si>
  <si>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</si>
  <si>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</si>
  <si>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</si>
  <si>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</si>
  <si>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</si>
  <si>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</si>
  <si>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</si>
  <si>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</si>
  <si>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</si>
  <si>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</si>
  <si>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</si>
  <si>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</si>
  <si>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</si>
  <si>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</si>
  <si>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</si>
  <si>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</si>
  <si>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</si>
  <si>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</si>
  <si>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</si>
  <si>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</si>
  <si>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</si>
  <si>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</si>
  <si>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</si>
  <si>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</si>
  <si>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</si>
  <si>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</si>
  <si>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</si>
  <si>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</si>
  <si>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</si>
  <si>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</si>
  <si>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</si>
  <si>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</si>
  <si>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</si>
  <si>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</si>
  <si>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</si>
  <si>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</si>
  <si>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</si>
  <si>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</si>
  <si>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</si>
  <si>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</si>
  <si>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</si>
  <si>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</si>
  <si>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</si>
  <si>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</si>
  <si>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</si>
  <si>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</si>
  <si>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</si>
  <si>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</si>
  <si>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</si>
  <si>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</si>
  <si>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</si>
  <si>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</si>
  <si>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</si>
  <si>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</si>
  <si>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</si>
  <si>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</si>
  <si>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</si>
  <si>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</si>
  <si>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</si>
  <si>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</si>
  <si>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</si>
  <si>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</si>
  <si>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</si>
  <si>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</si>
  <si>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</si>
  <si>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</si>
  <si>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</si>
  <si>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</si>
  <si>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</si>
  <si>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</si>
  <si>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</si>
  <si>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</si>
  <si>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</si>
  <si>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</si>
  <si>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</si>
  <si>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</si>
  <si>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</si>
  <si>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</si>
  <si>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</si>
  <si>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</si>
  <si>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</si>
  <si>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</si>
  <si>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</si>
  <si>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</si>
  <si>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</si>
  <si>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</si>
  <si>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</si>
  <si>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</si>
  <si>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</si>
  <si>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</si>
  <si>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</si>
  <si>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</si>
  <si>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</si>
  <si>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</si>
  <si>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</si>
  <si>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</si>
  <si>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</si>
  <si>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</si>
  <si>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</si>
  <si>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</si>
  <si>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</si>
  <si>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</si>
  <si>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</si>
  <si>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</si>
  <si>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</si>
  <si>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</si>
  <si>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</si>
  <si>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</si>
  <si>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</si>
  <si>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</si>
  <si>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</si>
  <si>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</si>
  <si>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</si>
  <si>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</si>
  <si>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</si>
  <si>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</si>
  <si>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</si>
  <si>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</si>
  <si>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</si>
  <si>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</si>
  <si>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</si>
  <si>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</si>
  <si>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</si>
  <si>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</si>
  <si>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</si>
  <si>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</si>
  <si>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</si>
  <si>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</si>
  <si>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</si>
  <si>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</si>
  <si>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</si>
  <si>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</si>
  <si>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</si>
  <si>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</si>
  <si>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</si>
  <si>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</si>
  <si>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</si>
  <si>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</si>
  <si>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</si>
  <si>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</si>
  <si>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</si>
  <si>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</si>
  <si>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</si>
  <si>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</si>
  <si>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</si>
  <si>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</si>
  <si>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</si>
  <si>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</si>
  <si>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</si>
  <si>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</si>
  <si>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</si>
  <si>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</si>
  <si>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</si>
  <si>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</si>
  <si>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</si>
  <si>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</si>
  <si>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</si>
  <si>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</si>
  <si>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</si>
  <si>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</si>
  <si>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</si>
  <si>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</si>
  <si>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</si>
  <si>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</si>
  <si>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</si>
  <si>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</si>
  <si>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</si>
  <si>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</si>
  <si>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</si>
  <si>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</si>
  <si>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</si>
  <si>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</si>
  <si>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</si>
  <si>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</si>
  <si>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</si>
  <si>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</si>
  <si>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</si>
  <si>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</si>
  <si>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</si>
  <si>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</si>
  <si>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</si>
  <si>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</si>
  <si>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</si>
  <si>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</si>
  <si>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</si>
  <si>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</si>
  <si>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</si>
  <si>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</si>
  <si>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</si>
  <si>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</si>
  <si>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</si>
  <si>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</si>
  <si>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</si>
  <si>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</si>
  <si>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</si>
  <si>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</si>
  <si>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</si>
  <si>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</si>
  <si>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</si>
  <si>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</si>
  <si>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</si>
  <si>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</si>
  <si>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</si>
  <si>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</si>
  <si>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</si>
  <si>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</si>
  <si>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</si>
  <si>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</si>
  <si>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</si>
  <si>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</si>
  <si>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</si>
  <si>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</si>
  <si>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</si>
  <si>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</si>
  <si>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</si>
  <si>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</si>
  <si>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</si>
  <si>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</si>
  <si>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</si>
  <si>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</si>
  <si>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</si>
  <si>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</si>
  <si>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</si>
  <si>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</si>
  <si>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</si>
  <si>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</si>
  <si>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</si>
  <si>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</si>
  <si>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</si>
  <si>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</si>
  <si>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</si>
  <si>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</si>
  <si>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</si>
  <si>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</si>
  <si>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</si>
  <si>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</si>
  <si>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</si>
  <si>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</si>
  <si>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</si>
  <si>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</si>
  <si>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</si>
  <si>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</si>
  <si>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</si>
  <si>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</si>
  <si>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</si>
  <si>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</si>
  <si>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</si>
  <si>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</si>
  <si>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</si>
  <si>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</si>
  <si>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</si>
  <si>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</si>
  <si>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</si>
  <si>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</si>
  <si>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</si>
  <si>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</si>
  <si>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</si>
  <si>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</si>
  <si>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</si>
  <si>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</si>
  <si>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</si>
  <si>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</si>
  <si>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</si>
  <si>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</si>
  <si>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</si>
  <si>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</si>
  <si>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</si>
  <si>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</si>
  <si>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</si>
  <si>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</si>
  <si>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</si>
  <si>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</si>
  <si>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</si>
  <si>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</si>
  <si>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</si>
  <si>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</si>
  <si>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</si>
  <si>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</si>
  <si>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</si>
  <si>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</si>
  <si>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</si>
  <si>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</si>
  <si>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</si>
  <si>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</si>
  <si>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</si>
  <si>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</si>
  <si>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</si>
  <si>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</si>
  <si>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</si>
  <si>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</si>
  <si>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</si>
  <si>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</si>
  <si>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</si>
  <si>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</si>
  <si>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</si>
  <si>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</si>
  <si>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</si>
  <si>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</si>
  <si>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</si>
  <si>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</si>
  <si>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</si>
  <si>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</si>
  <si>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</si>
  <si>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</si>
  <si>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</si>
  <si>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</si>
  <si>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</si>
  <si>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</si>
  <si>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</si>
  <si>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</si>
  <si>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</si>
  <si>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</si>
  <si>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</si>
  <si>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</si>
  <si>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</si>
  <si>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</si>
  <si>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</si>
  <si>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</si>
  <si>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</si>
  <si>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</si>
  <si>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</si>
  <si>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</si>
  <si>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</si>
  <si>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</si>
  <si>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</si>
  <si>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</si>
  <si>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</si>
  <si>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</si>
  <si>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</si>
  <si>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</si>
  <si>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</si>
  <si>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</si>
  <si>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</si>
  <si>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</si>
  <si>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</si>
  <si>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</si>
  <si>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</si>
  <si>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</si>
  <si>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</si>
  <si>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</si>
  <si>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</si>
  <si>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</si>
  <si>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</si>
  <si>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</si>
  <si>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</si>
  <si>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</si>
  <si>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</si>
  <si>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</si>
  <si>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</si>
  <si>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</si>
  <si>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</si>
  <si>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</si>
  <si>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</si>
  <si>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</si>
  <si>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</si>
  <si>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</si>
  <si>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</si>
  <si>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</si>
  <si>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</si>
  <si>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</si>
  <si>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</si>
  <si>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</si>
  <si>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</si>
  <si>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</si>
  <si>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</si>
  <si>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</si>
  <si>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</si>
  <si>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</si>
  <si>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</si>
  <si>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</si>
  <si>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</si>
  <si>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</si>
  <si>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</si>
  <si>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</si>
  <si>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</si>
  <si>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</si>
  <si>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</si>
  <si>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</si>
  <si>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</si>
  <si>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</si>
  <si>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</si>
  <si>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</si>
  <si>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</si>
  <si>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</si>
  <si>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</si>
  <si>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</si>
  <si>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</si>
  <si>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</si>
  <si>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</si>
  <si>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</si>
  <si>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</si>
  <si>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</si>
  <si>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</si>
  <si>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</si>
  <si>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</si>
  <si>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</si>
  <si>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</si>
  <si>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</si>
  <si>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</si>
  <si>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</si>
  <si>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</si>
  <si>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</si>
  <si>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</si>
  <si>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</si>
  <si>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</si>
  <si>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</si>
  <si>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</si>
  <si>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</si>
  <si>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</si>
  <si>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</si>
  <si>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</si>
  <si>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</si>
  <si>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</si>
  <si>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</si>
  <si>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</si>
  <si>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</si>
  <si>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</si>
  <si>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</si>
  <si>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</si>
  <si>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</si>
  <si>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</si>
  <si>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</si>
  <si>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</si>
  <si>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</si>
  <si>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</si>
  <si>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</si>
  <si>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</si>
  <si>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</si>
  <si>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</si>
  <si>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</si>
  <si>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</si>
  <si>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</si>
  <si>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</si>
  <si>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</si>
  <si>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</si>
  <si>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</si>
  <si>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</si>
  <si>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</si>
  <si>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</si>
  <si>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</si>
  <si>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</si>
  <si>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</si>
  <si>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</si>
  <si>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</si>
  <si>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</si>
  <si>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</si>
  <si>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</si>
  <si>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</si>
  <si>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</si>
  <si>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</si>
  <si>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</si>
  <si>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</si>
  <si>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</si>
  <si>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</si>
  <si>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</si>
  <si>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</si>
  <si>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</si>
  <si>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</si>
  <si>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</si>
  <si>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</si>
  <si>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</si>
  <si>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</si>
  <si>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</si>
  <si>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</si>
  <si>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</si>
  <si>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</si>
  <si>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</si>
  <si>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</si>
  <si>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</si>
  <si>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</si>
  <si>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</si>
  <si>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</si>
  <si>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</si>
  <si>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</si>
  <si>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</si>
  <si>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</si>
  <si>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</si>
  <si>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</si>
  <si>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</si>
  <si>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</si>
  <si>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</si>
  <si>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</si>
  <si>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</si>
  <si>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</si>
  <si>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</si>
  <si>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</si>
  <si>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</si>
  <si>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</si>
  <si>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</si>
  <si>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</si>
  <si>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</si>
  <si>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</si>
  <si>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</si>
  <si>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</si>
  <si>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</si>
  <si>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</si>
  <si>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</si>
  <si>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</si>
  <si>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</si>
  <si>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</si>
  <si>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</si>
  <si>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</si>
  <si>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</si>
  <si>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</si>
  <si>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</si>
  <si>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</si>
  <si>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</si>
  <si>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</si>
  <si>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</si>
  <si>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</si>
  <si>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</si>
  <si>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</si>
  <si>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</si>
  <si>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</si>
  <si>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</si>
  <si>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</si>
  <si>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</si>
  <si>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</si>
  <si>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</si>
  <si>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</si>
  <si>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</si>
  <si>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</si>
  <si>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</si>
  <si>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</si>
  <si>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</si>
  <si>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</si>
  <si>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</si>
  <si>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</si>
  <si>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</si>
  <si>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</si>
  <si>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</si>
  <si>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</si>
  <si>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</si>
  <si>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</si>
  <si>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</si>
  <si>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</si>
  <si>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</si>
  <si>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</si>
  <si>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</si>
  <si>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</si>
  <si>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</si>
  <si>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</si>
  <si>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</si>
  <si>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</si>
  <si>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</si>
  <si>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</si>
  <si>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</si>
  <si>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</si>
  <si>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</si>
  <si>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</si>
  <si>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</si>
  <si>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</si>
  <si>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</si>
  <si>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</si>
  <si>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</si>
  <si>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</si>
  <si>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</si>
  <si>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</si>
  <si>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</si>
  <si>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</si>
  <si>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</si>
  <si>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</si>
  <si>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</si>
  <si>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</si>
  <si>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</si>
  <si>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</si>
  <si>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</si>
  <si>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</si>
  <si>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</si>
  <si>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</si>
  <si>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</si>
  <si>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</si>
  <si>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</si>
  <si>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</si>
  <si>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</si>
  <si>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</si>
  <si>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</si>
  <si>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</si>
  <si>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</si>
  <si>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</si>
  <si>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</si>
  <si>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</si>
  <si>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</si>
  <si>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</si>
  <si>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</si>
  <si>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</si>
  <si>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</si>
  <si>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</si>
  <si>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</si>
  <si>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</si>
  <si>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</si>
  <si>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</si>
  <si>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</si>
  <si>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</si>
  <si>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</si>
  <si>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</si>
  <si>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</si>
  <si>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</si>
  <si>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</si>
  <si>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</si>
  <si>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</si>
  <si>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</si>
  <si>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</si>
  <si>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</si>
  <si>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</si>
  <si>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</si>
  <si>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</si>
  <si>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</si>
  <si>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</si>
  <si>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</si>
  <si>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</si>
  <si>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</si>
  <si>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</si>
  <si>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</si>
  <si>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</si>
  <si>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</si>
  <si>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</si>
  <si>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</si>
  <si>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</si>
  <si>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</si>
  <si>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</si>
  <si>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</si>
  <si>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</si>
  <si>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</si>
  <si>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</si>
  <si>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</si>
  <si>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</si>
  <si>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</si>
  <si>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</si>
  <si>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</si>
  <si>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</si>
  <si>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</si>
  <si>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</si>
  <si>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</si>
  <si>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</si>
  <si>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</si>
  <si>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</si>
  <si>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</si>
  <si>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</si>
  <si>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</si>
  <si>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</si>
  <si>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</si>
  <si>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</si>
  <si>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</si>
  <si>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</si>
  <si>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</si>
  <si>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</si>
  <si>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</si>
  <si>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</si>
  <si>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</si>
  <si>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</si>
  <si>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</si>
  <si>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</si>
  <si>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</si>
  <si>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</si>
  <si>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</si>
  <si>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</si>
  <si>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</si>
  <si>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</si>
  <si>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</si>
  <si>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</si>
  <si>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</si>
  <si>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</si>
  <si>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</si>
  <si>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</si>
  <si>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</si>
  <si>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</si>
  <si>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</si>
  <si>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</si>
  <si>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</si>
  <si>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</si>
  <si>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</si>
  <si>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</si>
  <si>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</si>
  <si>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</si>
  <si>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</si>
  <si>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</si>
  <si>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</si>
  <si>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</si>
  <si>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</si>
  <si>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</si>
  <si>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</si>
  <si>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</si>
  <si>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</si>
  <si>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</si>
  <si>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</si>
  <si>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</si>
  <si>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</si>
  <si>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</si>
  <si>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</si>
  <si>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</si>
  <si>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</si>
  <si>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</si>
  <si>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</si>
  <si>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</si>
  <si>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</si>
  <si>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</si>
  <si>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</si>
  <si>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</si>
  <si>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</si>
  <si>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</si>
  <si>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</si>
  <si>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</si>
  <si>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</si>
  <si>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</si>
  <si>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</si>
  <si>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</si>
  <si>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</si>
  <si>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</si>
  <si>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</si>
  <si>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</si>
  <si>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</si>
  <si>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</si>
  <si>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</si>
  <si>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</si>
  <si>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</si>
  <si>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</si>
  <si>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</si>
  <si>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</si>
  <si>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</si>
  <si>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</si>
  <si>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</si>
  <si>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</si>
  <si>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</si>
  <si>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</si>
  <si>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</si>
  <si>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</si>
  <si>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</si>
  <si>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</si>
  <si>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</si>
  <si>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</si>
  <si>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</si>
  <si>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</si>
  <si>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</si>
  <si>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</si>
  <si>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</si>
  <si>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</si>
  <si>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</si>
  <si>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</si>
  <si>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</si>
  <si>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</si>
  <si>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</si>
  <si>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</si>
  <si>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</si>
  <si>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</si>
  <si>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</si>
  <si>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</si>
  <si>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</si>
  <si>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</si>
  <si>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</si>
  <si>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</si>
  <si>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</si>
  <si>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</si>
  <si>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</si>
  <si>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</si>
  <si>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</si>
  <si>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</si>
  <si>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</si>
  <si>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</si>
  <si>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</si>
  <si>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</si>
  <si>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</si>
  <si>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</si>
  <si>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</si>
  <si>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</si>
  <si>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</si>
  <si>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</si>
  <si>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</si>
  <si>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</si>
  <si>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</si>
  <si>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</si>
  <si>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</si>
  <si>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</si>
  <si>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</si>
  <si>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</si>
  <si>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</si>
  <si>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</si>
  <si>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</si>
  <si>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</si>
  <si>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</si>
  <si>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</si>
  <si>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</si>
  <si>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</si>
  <si>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</si>
  <si>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</si>
  <si>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</si>
  <si>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</si>
  <si>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</si>
  <si>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</si>
  <si>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</si>
  <si>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</si>
  <si>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</si>
  <si>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</si>
  <si>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</si>
  <si>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</si>
  <si>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</si>
  <si>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</si>
  <si>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</si>
  <si>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</si>
  <si>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</si>
  <si>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</si>
  <si>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</si>
  <si>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</si>
  <si>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</si>
  <si>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</si>
  <si>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</si>
  <si>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</si>
  <si>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</si>
  <si>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</si>
  <si>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</si>
  <si>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</si>
  <si>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</si>
  <si>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</si>
  <si>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</si>
  <si>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</si>
  <si>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</si>
  <si>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</si>
  <si>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</si>
  <si>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</si>
  <si>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</si>
  <si>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</si>
  <si>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</si>
  <si>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</si>
  <si>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</si>
  <si>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</si>
  <si>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</si>
  <si>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</si>
  <si>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</si>
  <si>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</si>
  <si>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</si>
  <si>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</si>
  <si>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</si>
  <si>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</si>
  <si>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</si>
  <si>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</si>
  <si>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</si>
  <si>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</si>
  <si>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</si>
  <si>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</si>
  <si>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</si>
  <si>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</si>
  <si>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</si>
  <si>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</si>
  <si>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</si>
  <si>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</si>
  <si>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</si>
  <si>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</si>
  <si>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</si>
  <si>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</si>
  <si>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</si>
  <si>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</si>
  <si>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</si>
  <si>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</si>
  <si>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</si>
  <si>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</si>
  <si>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</si>
  <si>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</si>
  <si>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</si>
  <si>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</si>
  <si>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</si>
  <si>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</si>
  <si>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</si>
  <si>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</si>
  <si>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</si>
  <si>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</si>
  <si>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</si>
  <si>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</si>
  <si>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</si>
  <si>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</si>
  <si>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</si>
  <si>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</si>
  <si>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</si>
  <si>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</si>
  <si>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</si>
  <si>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</si>
  <si>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</si>
  <si>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</si>
  <si>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</si>
  <si>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</si>
  <si>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</si>
  <si>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</si>
  <si>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</si>
  <si>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</si>
  <si>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</si>
  <si>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</si>
  <si>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</si>
  <si>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</si>
  <si>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</si>
  <si>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</si>
  <si>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</si>
  <si>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</si>
  <si>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</si>
  <si>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</si>
  <si>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</si>
  <si>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</si>
  <si>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</si>
  <si>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</si>
  <si>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</si>
  <si>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</si>
  <si>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</si>
  <si>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</si>
  <si>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</si>
  <si>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</si>
  <si>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</si>
  <si>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</si>
  <si>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</si>
  <si>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</si>
  <si>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</si>
  <si>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</si>
  <si>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</si>
  <si>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</si>
  <si>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</si>
  <si>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</si>
  <si>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</si>
  <si>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</si>
  <si>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</si>
  <si>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</si>
  <si>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</si>
  <si>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</si>
  <si>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</si>
  <si>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</si>
  <si>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</si>
  <si>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</si>
  <si>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</si>
  <si>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</si>
  <si>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</si>
  <si>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</si>
  <si>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</si>
  <si>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</si>
  <si>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</si>
  <si>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</si>
  <si>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</si>
  <si>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</si>
  <si>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</si>
  <si>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</si>
  <si>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</si>
  <si>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</si>
  <si>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</si>
  <si>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</si>
  <si>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</si>
  <si>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</si>
  <si>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</si>
  <si>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</si>
  <si>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</si>
  <si>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</si>
  <si>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</si>
  <si>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</si>
  <si>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</si>
  <si>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</si>
  <si>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</si>
  <si>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</si>
  <si>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</si>
  <si>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</si>
  <si>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</si>
  <si>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</si>
  <si>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</si>
  <si>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</si>
  <si>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</si>
  <si>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</si>
  <si>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</si>
  <si>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</si>
  <si>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</si>
  <si>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</si>
  <si>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</si>
  <si>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</si>
  <si>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</si>
  <si>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</si>
  <si>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</si>
  <si>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</si>
  <si>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</si>
  <si>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</si>
  <si>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</si>
  <si>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</si>
  <si>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</si>
  <si>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</si>
  <si>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</si>
  <si>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</si>
  <si>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</si>
  <si>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</si>
  <si>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</si>
  <si>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</si>
  <si>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</si>
  <si>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</si>
  <si>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</si>
  <si>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</si>
  <si>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</si>
  <si>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</si>
  <si>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</si>
  <si>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</si>
  <si>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</si>
  <si>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</si>
  <si>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</si>
  <si>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</si>
  <si>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</si>
  <si>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</si>
  <si>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</si>
  <si>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</si>
  <si>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</si>
  <si>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</si>
  <si>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</si>
  <si>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</si>
  <si>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</si>
  <si>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</si>
  <si>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</si>
  <si>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</si>
  <si>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</si>
  <si>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</si>
  <si>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</si>
  <si>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</si>
  <si>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</si>
  <si>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</si>
  <si>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</si>
  <si>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</si>
  <si>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</si>
  <si>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</si>
  <si>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</si>
  <si>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</si>
  <si>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</si>
  <si>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</si>
  <si>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</si>
  <si>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</si>
  <si>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</si>
  <si>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</si>
  <si>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</si>
  <si>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</si>
  <si>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</si>
  <si>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</si>
  <si>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</si>
  <si>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</si>
  <si>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</si>
  <si>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</si>
  <si>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</si>
  <si>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</si>
  <si>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</si>
  <si>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</si>
  <si>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</si>
  <si>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</si>
  <si>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</si>
  <si>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</si>
  <si>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</si>
  <si>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</si>
  <si>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</si>
  <si>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</si>
  <si>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</si>
  <si>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</si>
  <si>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</si>
  <si>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</si>
  <si>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</si>
  <si>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</si>
  <si>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</si>
  <si>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</si>
  <si>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</si>
  <si>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</si>
  <si>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</si>
  <si>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</si>
  <si>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</si>
  <si>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</si>
  <si>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</si>
  <si>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</si>
  <si>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</si>
  <si>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</si>
  <si>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</si>
  <si>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</si>
  <si>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</si>
  <si>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</si>
  <si>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</si>
  <si>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</si>
  <si>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</si>
  <si>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</si>
  <si>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</si>
  <si>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</si>
  <si>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</si>
  <si>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</si>
  <si>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</si>
  <si>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</si>
  <si>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</si>
  <si>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</si>
  <si>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</si>
  <si>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</si>
  <si>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</si>
  <si>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</si>
  <si>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</si>
  <si>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</si>
  <si>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</si>
  <si>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</si>
  <si>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</si>
  <si>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</si>
  <si>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</si>
  <si>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</si>
  <si>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</si>
  <si>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</si>
  <si>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</si>
  <si>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</si>
  <si>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</si>
  <si>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</si>
  <si>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</si>
  <si>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</si>
  <si>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</si>
  <si>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</si>
  <si>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</si>
  <si>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</si>
  <si>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</si>
  <si>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</si>
  <si>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</si>
  <si>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</si>
  <si>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</si>
  <si>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</si>
  <si>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</si>
  <si>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</si>
  <si>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</si>
  <si>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</si>
  <si>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</si>
  <si>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</si>
  <si>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</si>
  <si>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</si>
  <si>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</si>
  <si>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</si>
  <si>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</si>
  <si>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</si>
  <si>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</si>
  <si>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</si>
  <si>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</si>
  <si>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</si>
  <si>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</si>
  <si>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</si>
  <si>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</si>
  <si>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</si>
  <si>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</si>
  <si>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</si>
  <si>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</si>
  <si>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</si>
  <si>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</si>
  <si>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</si>
  <si>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</si>
  <si>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</si>
  <si>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</si>
  <si>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</si>
  <si>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</si>
  <si>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</si>
  <si>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</si>
  <si>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</si>
  <si>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</si>
  <si>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</si>
  <si>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</si>
  <si>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</si>
  <si>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</si>
  <si>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</si>
  <si>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</si>
  <si>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</si>
  <si>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</si>
  <si>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</si>
  <si>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</si>
  <si>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</si>
  <si>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</si>
  <si>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</si>
  <si>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</si>
  <si>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</si>
  <si>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</si>
  <si>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</si>
  <si>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</si>
  <si>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</si>
  <si>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</si>
  <si>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</si>
  <si>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</si>
  <si>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</si>
  <si>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</si>
  <si>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</si>
  <si>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</si>
  <si>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</si>
  <si>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</si>
  <si>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</si>
  <si>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</si>
  <si>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</si>
  <si>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</si>
  <si>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</si>
  <si>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</si>
  <si>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</si>
  <si>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</si>
  <si>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</si>
  <si>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</si>
  <si>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</si>
  <si>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</si>
  <si>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</si>
  <si>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</si>
  <si>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</si>
  <si>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</si>
  <si>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</si>
  <si>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</si>
  <si>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</si>
  <si>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</si>
  <si>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</si>
  <si>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</si>
  <si>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</si>
  <si>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</si>
  <si>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</si>
  <si>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</si>
  <si>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</si>
  <si>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</si>
  <si>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</si>
  <si>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</si>
  <si>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</si>
  <si>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</si>
  <si>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</si>
  <si>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</si>
  <si>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</si>
  <si>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</si>
  <si>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</si>
  <si>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</si>
  <si>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</si>
  <si>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</si>
  <si>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</si>
  <si>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</si>
  <si>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</si>
  <si>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</si>
  <si>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</si>
  <si>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</si>
  <si>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</si>
  <si>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</si>
  <si>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</si>
  <si>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</si>
  <si>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</si>
  <si>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</si>
  <si>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</si>
  <si>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</si>
  <si>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</si>
  <si>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</si>
  <si>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</si>
  <si>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</si>
  <si>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</si>
  <si>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</si>
  <si>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</si>
  <si>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</si>
  <si>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</si>
  <si>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</si>
  <si>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</si>
  <si>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</si>
  <si>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</si>
  <si>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</si>
  <si>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</si>
  <si>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</si>
  <si>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</si>
  <si>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</si>
  <si>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</si>
  <si>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</si>
  <si>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</si>
  <si>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</si>
  <si>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</si>
  <si>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</si>
  <si>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</si>
  <si>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</si>
  <si>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</si>
  <si>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</si>
  <si>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</si>
  <si>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</si>
  <si>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</si>
  <si>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</si>
  <si>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</si>
  <si>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</si>
  <si>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</si>
  <si>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</si>
  <si>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</si>
  <si>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</si>
  <si>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</si>
  <si>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</si>
  <si>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</si>
  <si>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</si>
  <si>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</si>
  <si>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</si>
  <si>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</si>
  <si>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</si>
  <si>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</si>
  <si>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</si>
  <si>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</si>
  <si>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</si>
  <si>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</si>
  <si>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</si>
  <si>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</si>
  <si>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</si>
  <si>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</si>
  <si>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</si>
  <si>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</si>
  <si>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</si>
  <si>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</si>
  <si>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</si>
  <si>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</si>
  <si>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</si>
  <si>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</si>
  <si>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</si>
  <si>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</si>
  <si>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</si>
  <si>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</si>
  <si>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</si>
  <si>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</si>
  <si>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</si>
  <si>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</si>
  <si>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</si>
  <si>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</si>
  <si>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</si>
  <si>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</si>
  <si>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</si>
  <si>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</si>
  <si>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</si>
  <si>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</si>
  <si>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</si>
  <si>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</si>
  <si>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</si>
  <si>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</si>
  <si>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</si>
  <si>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</si>
  <si>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</si>
  <si>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</si>
  <si>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</si>
  <si>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</si>
  <si>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</si>
  <si>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</si>
  <si>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</si>
  <si>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</si>
  <si>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</si>
  <si>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</si>
  <si>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</si>
  <si>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</si>
  <si>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</si>
  <si>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</si>
  <si>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</si>
  <si>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</si>
  <si>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</si>
  <si>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</si>
  <si>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</si>
  <si>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</si>
  <si>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</si>
  <si>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</si>
  <si>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</si>
  <si>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</si>
  <si>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</si>
  <si>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</si>
  <si>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</si>
  <si>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</si>
  <si>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</si>
  <si>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</si>
  <si>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</si>
  <si>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</si>
  <si>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</si>
  <si>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</si>
  <si>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</si>
  <si>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</si>
  <si>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</si>
  <si>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</si>
  <si>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</si>
  <si>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</si>
  <si>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</si>
  <si>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</si>
  <si>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</si>
  <si>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</si>
  <si>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</si>
  <si>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</si>
  <si>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</si>
  <si>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</si>
  <si>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</si>
  <si>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</si>
  <si>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</si>
  <si>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</si>
  <si>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</si>
  <si>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</si>
  <si>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</si>
  <si>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</si>
  <si>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</si>
  <si>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</si>
  <si>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</si>
  <si>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</si>
  <si>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</si>
  <si>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</si>
  <si>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</si>
  <si>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</si>
  <si>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</si>
  <si>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</si>
  <si>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</si>
  <si>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</si>
  <si>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</si>
  <si>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</si>
  <si>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</si>
  <si>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</si>
  <si>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</si>
  <si>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</si>
  <si>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</si>
  <si>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</si>
  <si>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</si>
  <si>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</si>
  <si>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</si>
  <si>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</si>
  <si>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</si>
  <si>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</si>
  <si>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</si>
  <si>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</si>
  <si>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</si>
  <si>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</si>
  <si>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</si>
  <si>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</si>
  <si>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</si>
  <si>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</si>
  <si>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</si>
  <si>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</si>
  <si>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</si>
  <si>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</si>
  <si>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</si>
  <si>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</si>
  <si>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</si>
  <si>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</si>
  <si>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</si>
  <si>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</si>
  <si>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</si>
  <si>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</si>
  <si>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</si>
  <si>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</si>
  <si>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</si>
  <si>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</si>
  <si>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</si>
  <si>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</si>
  <si>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</si>
  <si>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</si>
  <si>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</si>
  <si>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</si>
  <si>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</si>
  <si>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</si>
  <si>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</si>
  <si>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</si>
  <si>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</si>
  <si>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</si>
  <si>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</si>
  <si>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</si>
  <si>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</si>
  <si>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</si>
  <si>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</si>
  <si>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</si>
  <si>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</si>
  <si>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</si>
  <si>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</si>
  <si>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</si>
  <si>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</si>
  <si>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</si>
  <si>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</si>
  <si>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</si>
  <si>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</si>
  <si>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</si>
  <si>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</si>
  <si>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</si>
  <si>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</si>
  <si>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</si>
  <si>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</si>
  <si>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</si>
  <si>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</si>
  <si>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</si>
  <si>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</si>
  <si>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</si>
  <si>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</si>
  <si>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</si>
  <si>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</si>
  <si>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</si>
  <si>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</si>
  <si>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</si>
  <si>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</si>
  <si>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</si>
  <si>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</si>
  <si>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</si>
  <si>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</si>
  <si>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</si>
  <si>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</si>
  <si>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</si>
  <si>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</si>
  <si>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</si>
  <si>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</si>
  <si>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</si>
  <si>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</si>
  <si>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</si>
  <si>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</si>
  <si>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</si>
  <si>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</si>
  <si>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</si>
  <si>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</si>
  <si>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</si>
  <si>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</si>
  <si>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</si>
  <si>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</si>
  <si>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</si>
  <si>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</si>
  <si>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</si>
  <si>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</si>
  <si>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</si>
  <si>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</si>
  <si>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</si>
  <si>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</si>
  <si>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</si>
  <si>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</si>
  <si>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</si>
  <si>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</si>
  <si>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</si>
  <si>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</si>
  <si>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</si>
  <si>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</si>
  <si>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</si>
  <si>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</si>
  <si>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</si>
  <si>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</si>
  <si>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</si>
  <si>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</si>
  <si>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</si>
  <si>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</si>
  <si>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</si>
  <si>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</si>
  <si>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</si>
  <si>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</si>
  <si>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</si>
  <si>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</si>
  <si>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</si>
  <si>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</si>
  <si>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</si>
  <si>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</si>
  <si>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</si>
  <si>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</si>
  <si>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</si>
  <si>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</si>
  <si>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</si>
  <si>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</si>
  <si>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</si>
  <si>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</si>
  <si>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</si>
  <si>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</si>
  <si>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</si>
  <si>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</si>
  <si>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</si>
  <si>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</si>
  <si>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</si>
  <si>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</si>
  <si>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</si>
  <si>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</si>
  <si>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</si>
  <si>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</si>
  <si>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</si>
  <si>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</si>
  <si>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</si>
  <si>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</si>
  <si>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</si>
  <si>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</si>
  <si>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</si>
  <si>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</si>
  <si>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</si>
  <si>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</si>
  <si>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</si>
  <si>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</si>
  <si>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</si>
  <si>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</si>
  <si>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</si>
  <si>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</si>
  <si>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</si>
  <si>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</si>
  <si>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</si>
  <si>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</si>
  <si>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</si>
  <si>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</si>
  <si>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</si>
  <si>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</si>
  <si>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</si>
  <si>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</si>
  <si>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</si>
  <si>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</si>
  <si>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</si>
  <si>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</si>
  <si>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</si>
  <si>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</si>
  <si>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</si>
  <si>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</si>
  <si>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</si>
  <si>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</si>
  <si>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</si>
  <si>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</si>
  <si>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</si>
  <si>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</si>
  <si>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</si>
  <si>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</si>
  <si>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</si>
  <si>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</si>
  <si>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</si>
  <si>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</si>
  <si>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</si>
  <si>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</si>
  <si>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</si>
  <si>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</si>
  <si>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</si>
  <si>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</si>
  <si>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</si>
  <si>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</si>
  <si>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</si>
  <si>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</si>
  <si>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</si>
  <si>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</si>
  <si>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</si>
  <si>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</si>
  <si>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</si>
  <si>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</si>
  <si>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</si>
  <si>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</si>
  <si>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</si>
  <si>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</si>
  <si>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</si>
  <si>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</si>
  <si>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</si>
  <si>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</si>
  <si>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</si>
  <si>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</si>
  <si>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</si>
  <si>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</si>
  <si>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</si>
  <si>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</si>
  <si>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</si>
  <si>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</si>
  <si>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</si>
  <si>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</si>
  <si>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</si>
  <si>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</si>
  <si>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</si>
  <si>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</si>
  <si>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</si>
  <si>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</si>
  <si>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</si>
  <si>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</si>
  <si>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</si>
  <si>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</si>
  <si>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</si>
  <si>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</si>
  <si>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</si>
  <si>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</si>
  <si>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</si>
  <si>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</si>
  <si>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</si>
  <si>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</si>
  <si>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</si>
  <si>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</si>
  <si>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</si>
  <si>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</si>
  <si>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</si>
  <si>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</si>
  <si>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</si>
  <si>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</si>
  <si>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</si>
  <si>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</si>
  <si>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</si>
  <si>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</si>
  <si>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</si>
  <si>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</si>
  <si>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</si>
  <si>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</si>
  <si>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</si>
  <si>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</si>
  <si>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</si>
  <si>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</si>
  <si>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</si>
  <si>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</si>
  <si>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</si>
  <si>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</si>
  <si>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</si>
  <si>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</si>
  <si>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</si>
  <si>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</si>
  <si>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</si>
  <si>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</si>
  <si>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</si>
  <si>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</si>
  <si>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</si>
  <si>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</si>
  <si>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</si>
  <si>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</si>
  <si>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</si>
  <si>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</si>
  <si>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</si>
  <si>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</si>
  <si>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</si>
  <si>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</si>
  <si>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</si>
  <si>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</si>
  <si>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</si>
  <si>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</si>
  <si>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</si>
  <si>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</si>
  <si>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</si>
  <si>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</si>
  <si>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</si>
  <si>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</si>
  <si>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</si>
  <si>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</si>
  <si>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</si>
  <si>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</si>
  <si>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</si>
  <si>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</si>
  <si>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</si>
  <si>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</si>
  <si>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</si>
  <si>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</si>
  <si>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</si>
  <si>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</si>
  <si>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</si>
  <si>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</si>
  <si>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</si>
  <si>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</si>
  <si>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</si>
  <si>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</si>
  <si>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</si>
  <si>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</si>
  <si>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</si>
  <si>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</si>
  <si>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</si>
  <si>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</si>
  <si>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</si>
  <si>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</si>
  <si>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</si>
  <si>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</si>
  <si>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</si>
  <si>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</si>
  <si>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</si>
  <si>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</si>
  <si>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</si>
  <si>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</si>
  <si>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</si>
  <si>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</si>
  <si>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</si>
  <si>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</si>
  <si>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</si>
  <si>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</si>
  <si>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</si>
  <si>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</si>
  <si>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</si>
  <si>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</si>
  <si>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</si>
  <si>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</si>
  <si>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</si>
  <si>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</si>
  <si>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</si>
  <si>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</si>
  <si>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</si>
  <si>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</si>
  <si>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</si>
  <si>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</si>
  <si>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</si>
  <si>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</si>
  <si>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</si>
  <si>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</si>
  <si>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</si>
  <si>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</si>
  <si>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</si>
  <si>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</si>
  <si>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</si>
  <si>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</si>
  <si>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</si>
  <si>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</si>
  <si>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</si>
  <si>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</si>
  <si>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</si>
  <si>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</si>
  <si>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</si>
  <si>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</si>
  <si>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</si>
  <si>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</si>
  <si>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</si>
  <si>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</si>
  <si>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</si>
  <si>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</si>
  <si>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</si>
  <si>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</si>
  <si>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</si>
  <si>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</si>
  <si>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</si>
  <si>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</si>
  <si>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</si>
  <si>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</si>
  <si>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</si>
  <si>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</si>
  <si>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</si>
  <si>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</si>
  <si>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</si>
  <si>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</si>
  <si>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</si>
  <si>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</si>
  <si>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</si>
  <si>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</si>
  <si>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</si>
  <si>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</si>
  <si>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</si>
  <si>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</si>
  <si>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</si>
  <si>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</si>
  <si>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</si>
  <si>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</si>
  <si>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</si>
  <si>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</si>
  <si>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</si>
  <si>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</si>
  <si>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</si>
  <si>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</si>
  <si>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</si>
  <si>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</si>
  <si>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</si>
  <si>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</si>
  <si>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</si>
  <si>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</si>
  <si>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</si>
  <si>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</si>
  <si>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</si>
  <si>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</si>
  <si>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</si>
  <si>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</si>
  <si>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</si>
  <si>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</si>
  <si>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</si>
  <si>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</si>
  <si>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</si>
  <si>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</si>
  <si>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</si>
  <si>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</si>
  <si>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</si>
  <si>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</si>
  <si>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</si>
  <si>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</si>
  <si>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</si>
  <si>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</si>
  <si>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</si>
  <si>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</si>
  <si>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</si>
  <si>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</si>
  <si>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</si>
  <si>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</si>
  <si>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</si>
  <si>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</si>
  <si>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</si>
  <si>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</si>
  <si>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</si>
  <si>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</si>
  <si>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</si>
  <si>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</si>
  <si>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</si>
  <si>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</si>
  <si>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</si>
  <si>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</si>
  <si>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</si>
  <si>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</si>
  <si>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</si>
  <si>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</si>
  <si>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</si>
  <si>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</si>
  <si>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</si>
  <si>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</si>
  <si>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</si>
  <si>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</si>
  <si>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</si>
  <si>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</si>
  <si>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</si>
  <si>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</si>
  <si>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</si>
  <si>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</si>
  <si>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</si>
  <si>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</si>
  <si>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</si>
  <si>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</si>
  <si>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</si>
  <si>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</si>
  <si>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</si>
  <si>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</si>
  <si>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</si>
  <si>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</si>
  <si>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</si>
  <si>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</si>
  <si>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</si>
  <si>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</si>
  <si>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</si>
  <si>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</si>
  <si>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</si>
  <si>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</si>
  <si>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</si>
  <si>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</si>
  <si>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</si>
  <si>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</si>
  <si>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</si>
  <si>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</si>
  <si>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</si>
  <si>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</si>
  <si>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</si>
  <si>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</si>
  <si>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</si>
  <si>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</si>
  <si>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</si>
  <si>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</si>
  <si>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</si>
  <si>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</si>
  <si>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</si>
  <si>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</si>
  <si>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</si>
  <si>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</si>
  <si>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</si>
  <si>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</si>
  <si>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</si>
  <si>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</si>
  <si>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</si>
  <si>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</si>
  <si>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</si>
  <si>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</si>
  <si>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</si>
  <si>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</si>
  <si>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</si>
  <si>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</si>
  <si>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</si>
  <si>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</si>
  <si>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</si>
  <si>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</si>
  <si>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</si>
  <si>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</si>
  <si>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</si>
  <si>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</si>
  <si>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</si>
  <si>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</si>
  <si>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</si>
  <si>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</si>
  <si>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</si>
  <si>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</si>
  <si>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</si>
  <si>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</si>
  <si>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</si>
  <si>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</si>
  <si>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</si>
  <si>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</si>
  <si>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</si>
  <si>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</si>
  <si>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</si>
  <si>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</si>
  <si>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</si>
  <si>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</si>
  <si>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</si>
  <si>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</si>
  <si>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</si>
  <si>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</si>
  <si>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</si>
  <si>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</si>
  <si>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</si>
  <si>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</si>
  <si>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</si>
  <si>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</si>
  <si>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</si>
  <si>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</si>
  <si>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</si>
  <si>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</si>
  <si>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</si>
  <si>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</si>
  <si>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</si>
  <si>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</si>
  <si>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</si>
  <si>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</si>
  <si>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</si>
  <si>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</si>
  <si>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</si>
  <si>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</si>
  <si>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</si>
  <si>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</si>
  <si>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</si>
  <si>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</si>
  <si>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</si>
  <si>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</si>
  <si>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</si>
  <si>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</si>
  <si>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</si>
  <si>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</si>
  <si>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</si>
  <si>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</si>
  <si>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</si>
  <si>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</si>
  <si>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</si>
  <si>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</si>
  <si>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</si>
  <si>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</si>
  <si>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</si>
  <si>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</si>
  <si>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</si>
  <si>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</si>
  <si>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</si>
  <si>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</si>
  <si>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</si>
  <si>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</si>
  <si>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</si>
  <si>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</si>
  <si>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</si>
  <si>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</si>
  <si>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</si>
  <si>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</si>
  <si>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</si>
  <si>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</si>
  <si>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</si>
  <si>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</si>
  <si>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</si>
  <si>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</si>
  <si>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</si>
  <si>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</si>
  <si>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</si>
  <si>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</si>
  <si>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</si>
  <si>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</si>
  <si>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</si>
  <si>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</si>
  <si>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</si>
  <si>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</si>
  <si>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</si>
  <si>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</si>
  <si>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</si>
  <si>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</si>
  <si>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</si>
  <si>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</si>
  <si>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</si>
  <si>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</si>
  <si>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</si>
  <si>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</si>
  <si>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</si>
  <si>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</si>
  <si>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</si>
  <si>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</si>
  <si>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</si>
  <si>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</si>
  <si>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</si>
  <si>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</si>
  <si>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</si>
  <si>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</si>
  <si>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</si>
  <si>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</si>
  <si>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</si>
  <si>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</si>
  <si>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</si>
  <si>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</si>
  <si>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</si>
  <si>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</si>
  <si>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</si>
  <si>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</si>
  <si>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</si>
  <si>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</si>
  <si>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</si>
  <si>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</si>
  <si>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</si>
  <si>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</si>
  <si>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</si>
  <si>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</si>
  <si>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</si>
  <si>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</si>
  <si>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</si>
  <si>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</si>
  <si>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</si>
  <si>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</si>
  <si>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</si>
  <si>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</si>
  <si>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</si>
  <si>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</si>
  <si>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</si>
  <si>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</si>
  <si>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</si>
  <si>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</si>
  <si>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</si>
  <si>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</si>
  <si>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</si>
  <si>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</si>
  <si>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</si>
  <si>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</si>
  <si>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</si>
  <si>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</si>
  <si>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</si>
  <si>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</si>
  <si>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</si>
  <si>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</si>
  <si>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</si>
  <si>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</si>
  <si>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</si>
  <si>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</si>
  <si>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</si>
  <si>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</si>
  <si>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</si>
  <si>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</si>
  <si>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</si>
  <si>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</si>
  <si>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</si>
  <si>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</si>
  <si>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</si>
  <si>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</si>
  <si>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</si>
  <si>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</si>
  <si>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</si>
  <si>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</si>
  <si>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</si>
  <si>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</si>
  <si>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</si>
  <si>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</si>
  <si>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</si>
  <si>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</si>
  <si>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</si>
  <si>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</si>
  <si>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</si>
  <si>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</si>
  <si>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</si>
  <si>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</si>
  <si>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</si>
  <si>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</si>
  <si>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</si>
  <si>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</si>
  <si>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</si>
  <si>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</si>
  <si>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</si>
  <si>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</si>
  <si>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</si>
  <si>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</si>
  <si>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</si>
  <si>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</si>
  <si>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</si>
  <si>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</si>
  <si>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</si>
  <si>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</si>
  <si>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</si>
  <si>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</si>
  <si>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</si>
  <si>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</si>
  <si>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</si>
  <si>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</si>
  <si>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</si>
  <si>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</si>
  <si>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</si>
  <si>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</si>
  <si>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</si>
  <si>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</si>
  <si>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</si>
  <si>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</si>
  <si>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</si>
  <si>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</si>
  <si>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</si>
  <si>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</si>
  <si>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</si>
  <si>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</si>
  <si>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</si>
  <si>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</si>
  <si>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</si>
  <si>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</si>
  <si>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</si>
  <si>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</si>
  <si>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</si>
  <si>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</si>
  <si>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</si>
  <si>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</si>
  <si>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</si>
  <si>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</si>
  <si>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</si>
  <si>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</si>
  <si>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</si>
  <si>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</si>
  <si>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</si>
  <si>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</si>
  <si>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</si>
  <si>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</si>
  <si>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</si>
  <si>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</si>
  <si>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</si>
  <si>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</si>
  <si>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</si>
  <si>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</si>
  <si>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</si>
  <si>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</si>
  <si>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</si>
  <si>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</si>
  <si>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</si>
  <si>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</si>
  <si>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</si>
  <si>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</si>
  <si>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</si>
  <si>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</si>
  <si>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</si>
  <si>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</si>
  <si>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</si>
  <si>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</si>
  <si>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</si>
  <si>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</si>
  <si>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</si>
  <si>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</si>
  <si>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</si>
  <si>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</si>
  <si>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</si>
  <si>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</si>
  <si>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</si>
  <si>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</si>
  <si>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</si>
  <si>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</si>
  <si>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</si>
  <si>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</si>
  <si>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</si>
  <si>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</si>
  <si>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</si>
  <si>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</si>
  <si>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</si>
  <si>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</si>
  <si>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</si>
  <si>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</si>
  <si>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</si>
  <si>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</si>
  <si>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</si>
  <si>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</si>
  <si>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</si>
  <si>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</si>
  <si>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</si>
  <si>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</si>
  <si>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</si>
  <si>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</si>
  <si>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</si>
  <si>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</si>
  <si>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</si>
  <si>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</si>
  <si>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</si>
  <si>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</si>
  <si>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</si>
  <si>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</si>
  <si>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</si>
  <si>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</si>
  <si>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</si>
  <si>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</si>
  <si>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</si>
  <si>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</si>
  <si>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</si>
  <si>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</si>
  <si>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</si>
  <si>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</si>
  <si>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</si>
  <si>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</si>
  <si>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</si>
  <si>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</si>
  <si>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</si>
  <si>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</si>
  <si>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</si>
  <si>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</si>
  <si>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</si>
  <si>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</si>
  <si>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</si>
  <si>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</si>
  <si>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</si>
  <si>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</si>
  <si>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</si>
  <si>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</si>
  <si>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</si>
  <si>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</si>
  <si>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</si>
  <si>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</si>
  <si>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</si>
  <si>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</si>
  <si>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</si>
  <si>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</si>
  <si>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</si>
  <si>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</si>
  <si>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</si>
  <si>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</si>
  <si>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</si>
  <si>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</si>
  <si>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</si>
  <si>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</si>
  <si>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</si>
  <si>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</si>
  <si>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</si>
  <si>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</si>
  <si>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</si>
  <si>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</si>
  <si>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</si>
  <si>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</si>
  <si>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</si>
  <si>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</si>
  <si>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</si>
  <si>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</si>
  <si>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</si>
  <si>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</si>
  <si>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</si>
  <si>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</si>
  <si>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</si>
  <si>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</si>
  <si>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</si>
  <si>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</si>
  <si>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</si>
  <si>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</si>
  <si>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</si>
  <si>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</si>
  <si>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</si>
  <si>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</si>
  <si>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</si>
  <si>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</si>
  <si>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</si>
  <si>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</si>
  <si>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</si>
  <si>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</si>
  <si>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</si>
  <si>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</si>
  <si>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</si>
  <si>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</si>
  <si>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</si>
  <si>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</si>
  <si>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</si>
  <si>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</si>
  <si>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</si>
  <si>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</si>
  <si>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</si>
  <si>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</si>
  <si>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</si>
  <si>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</si>
  <si>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</si>
  <si>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</si>
  <si>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</si>
  <si>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</si>
  <si>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</si>
  <si>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</si>
  <si>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</si>
  <si>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</si>
  <si>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</si>
  <si>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</si>
  <si>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</si>
  <si>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</si>
  <si>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</si>
  <si>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</si>
  <si>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</si>
  <si>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</si>
  <si>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</si>
  <si>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</si>
  <si>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</si>
  <si>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</si>
  <si>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</si>
  <si>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</si>
  <si>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</si>
  <si>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</si>
  <si>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</si>
  <si>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</si>
  <si>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</si>
  <si>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</si>
  <si>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</si>
  <si>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</si>
  <si>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</si>
  <si>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</si>
  <si>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</si>
  <si>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</si>
  <si>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</si>
  <si>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</si>
  <si>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</si>
  <si>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</si>
  <si>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</si>
  <si>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</si>
  <si>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</si>
  <si>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</si>
  <si>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</si>
  <si>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</si>
  <si>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</si>
  <si>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</si>
  <si>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</si>
  <si>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</si>
  <si>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</si>
  <si>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</si>
  <si>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</si>
  <si>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</si>
  <si>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</si>
  <si>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</si>
  <si>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</si>
  <si>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</si>
  <si>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</si>
  <si>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</si>
  <si>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</si>
  <si>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</si>
  <si>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</si>
  <si>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</si>
  <si>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</si>
  <si>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</si>
  <si>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</si>
  <si>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</si>
  <si>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</si>
  <si>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</si>
  <si>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</si>
  <si>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</si>
  <si>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</si>
  <si>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</si>
  <si>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</si>
  <si>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</si>
  <si>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</si>
  <si>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</si>
  <si>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</si>
  <si>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</si>
  <si>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</si>
  <si>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</si>
  <si>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</si>
  <si>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</si>
  <si>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</si>
  <si>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</si>
  <si>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</si>
  <si>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</si>
  <si>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</si>
  <si>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</si>
  <si>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</si>
  <si>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</si>
  <si>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</si>
  <si>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</si>
  <si>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</si>
  <si>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</si>
  <si>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</si>
  <si>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</si>
  <si>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</si>
  <si>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</si>
  <si>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</si>
  <si>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</si>
  <si>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</si>
  <si>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</si>
  <si>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</si>
  <si>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</si>
  <si>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</si>
  <si>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</si>
  <si>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</si>
  <si>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</si>
  <si>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</si>
  <si>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</si>
  <si>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</si>
  <si>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</si>
  <si>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</si>
  <si>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</si>
  <si>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</si>
  <si>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</si>
  <si>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</si>
  <si>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</si>
  <si>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</si>
  <si>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</si>
  <si>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</si>
  <si>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</si>
  <si>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</si>
  <si>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</si>
  <si>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</si>
  <si>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</si>
  <si>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</si>
  <si>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</si>
  <si>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</si>
  <si>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</si>
  <si>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</si>
  <si>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</si>
  <si>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</si>
  <si>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</si>
  <si>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</si>
  <si>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</si>
  <si>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</si>
  <si>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</si>
  <si>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</si>
  <si>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</si>
  <si>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</si>
  <si>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</si>
  <si>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</si>
  <si>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</si>
  <si>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</si>
  <si>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</si>
  <si>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</si>
  <si>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</si>
  <si>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</si>
  <si>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</si>
  <si>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</si>
  <si>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</si>
  <si>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</si>
  <si>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</si>
  <si>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</si>
  <si>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</si>
  <si>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</si>
  <si>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</si>
  <si>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</si>
  <si>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</si>
  <si>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</si>
  <si>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</si>
  <si>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</si>
  <si>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</si>
  <si>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</si>
  <si>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</si>
  <si>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</si>
  <si>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</si>
  <si>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</si>
  <si>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</si>
  <si>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</si>
  <si>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</si>
  <si>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</si>
  <si>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</si>
  <si>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</si>
  <si>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</si>
  <si>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</si>
  <si>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</si>
  <si>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</si>
  <si>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</si>
  <si>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</si>
  <si>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</si>
  <si>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</si>
  <si>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</si>
  <si>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</si>
  <si>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</si>
  <si>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</si>
  <si>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</si>
  <si>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</si>
  <si>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</si>
  <si>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</si>
  <si>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</si>
  <si>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</si>
  <si>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</si>
  <si>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</si>
  <si>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</si>
  <si>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</si>
  <si>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</si>
  <si>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</si>
  <si>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</si>
  <si>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</si>
  <si>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</si>
  <si>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</si>
  <si>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</si>
  <si>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</si>
  <si>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</si>
  <si>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</si>
  <si>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</si>
  <si>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</si>
  <si>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</si>
  <si>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</si>
  <si>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</si>
  <si>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</si>
  <si>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</si>
  <si>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</si>
  <si>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</si>
  <si>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</si>
  <si>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</si>
  <si>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</si>
  <si>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</si>
  <si>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</si>
  <si>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</si>
  <si>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</si>
  <si>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</si>
  <si>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</si>
  <si>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</si>
  <si>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</si>
  <si>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</si>
  <si>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</si>
  <si>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</si>
  <si>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</si>
  <si>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</si>
  <si>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</si>
  <si>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</si>
  <si>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</si>
  <si>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</si>
  <si>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</si>
  <si>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</si>
  <si>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</si>
  <si>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</si>
  <si>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</si>
  <si>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</si>
  <si>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</si>
  <si>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</si>
  <si>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</si>
  <si>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</si>
  <si>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</si>
  <si>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</si>
  <si>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</si>
  <si>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</si>
  <si>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</si>
  <si>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</si>
  <si>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</si>
  <si>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</si>
  <si>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</si>
  <si>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</si>
  <si>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</si>
  <si>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</si>
  <si>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</si>
  <si>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</si>
  <si>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</si>
  <si>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</si>
  <si>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</si>
  <si>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</si>
  <si>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</si>
  <si>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</si>
  <si>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</si>
  <si>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</si>
  <si>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</si>
  <si>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</si>
  <si>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</si>
  <si>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</si>
  <si>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</si>
  <si>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</si>
  <si>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</si>
  <si>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</si>
  <si>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</si>
  <si>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</si>
  <si>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</si>
  <si>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</si>
  <si>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</si>
  <si>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</si>
  <si>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</si>
  <si>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</si>
  <si>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</si>
  <si>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</si>
  <si>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</si>
  <si>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</si>
  <si>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</si>
  <si>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</si>
  <si>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</si>
  <si>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</si>
  <si>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</si>
  <si>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</si>
  <si>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</si>
  <si>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</si>
  <si>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</si>
  <si>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</si>
  <si>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</si>
  <si>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</si>
  <si>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</si>
  <si>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</si>
  <si>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</si>
  <si>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</si>
  <si>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</si>
  <si>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</si>
  <si>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</si>
  <si>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</si>
  <si>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</si>
  <si>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</si>
  <si>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</si>
  <si>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</si>
  <si>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</si>
  <si>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</si>
  <si>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</si>
  <si>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</si>
  <si>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</si>
  <si>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</si>
  <si>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</si>
  <si>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</si>
  <si>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</si>
  <si>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</si>
  <si>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</si>
  <si>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</si>
  <si>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</si>
  <si>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</si>
  <si>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</si>
  <si>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</si>
  <si>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</si>
  <si>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</si>
  <si>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</si>
  <si>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</si>
  <si>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</si>
  <si>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</si>
  <si>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</si>
  <si>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</si>
  <si>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</si>
  <si>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</si>
  <si>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</si>
  <si>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</si>
  <si>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</si>
  <si>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</si>
  <si>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</si>
  <si>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</si>
  <si>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</si>
  <si>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</si>
  <si>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</si>
  <si>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</si>
  <si>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</si>
  <si>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</si>
  <si>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</si>
  <si>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</si>
  <si>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</si>
  <si>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</si>
  <si>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</si>
  <si>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</si>
  <si>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</si>
  <si>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</si>
  <si>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</si>
  <si>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</si>
  <si>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</si>
  <si>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</si>
  <si>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</si>
  <si>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</si>
  <si>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</si>
  <si>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</si>
  <si>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</si>
  <si>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</si>
  <si>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</si>
  <si>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</si>
  <si>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</si>
  <si>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</si>
  <si>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</si>
  <si>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</si>
  <si>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</si>
  <si>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</si>
  <si>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</si>
  <si>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</si>
  <si>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</si>
  <si>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</si>
  <si>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</si>
  <si>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</si>
  <si>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</si>
  <si>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</si>
  <si>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</si>
  <si>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</si>
  <si>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</si>
  <si>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</si>
  <si>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</si>
  <si>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</si>
  <si>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</si>
  <si>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</si>
  <si>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</si>
  <si>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</si>
  <si>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</si>
  <si>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</si>
  <si>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</si>
  <si>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</si>
  <si>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</si>
  <si>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</si>
  <si>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</si>
  <si>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</si>
  <si>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</si>
  <si>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</si>
  <si>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</si>
  <si>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</si>
  <si>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</si>
  <si>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</si>
  <si>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</si>
  <si>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</si>
  <si>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</si>
  <si>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</si>
  <si>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</si>
  <si>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</si>
  <si>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</si>
  <si>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</si>
  <si>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</si>
  <si>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</si>
  <si>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</si>
  <si>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</si>
  <si>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</si>
  <si>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</si>
  <si>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</si>
  <si>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</si>
  <si>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</si>
  <si>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</si>
  <si>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</si>
  <si>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</si>
  <si>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</si>
  <si>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</si>
  <si>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</si>
  <si>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</si>
  <si>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</si>
  <si>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</si>
  <si>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</si>
  <si>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</si>
  <si>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</si>
  <si>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</si>
  <si>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</si>
  <si>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</si>
  <si>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</si>
  <si>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</si>
  <si>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</si>
  <si>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</si>
  <si>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</si>
  <si>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</si>
  <si>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</si>
  <si>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</si>
  <si>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</si>
  <si>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</si>
  <si>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</si>
  <si>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</si>
  <si>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</si>
  <si>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</si>
  <si>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</si>
  <si>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</si>
  <si>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</si>
  <si>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</si>
  <si>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</si>
  <si>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</si>
  <si>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</si>
  <si>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</si>
  <si>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</si>
  <si>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</si>
  <si>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</si>
  <si>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</si>
  <si>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</si>
  <si>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</si>
  <si>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</si>
  <si>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</si>
  <si>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</si>
  <si>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</si>
  <si>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</si>
  <si>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</si>
  <si>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</si>
  <si>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</si>
  <si>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</si>
  <si>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</si>
  <si>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</si>
  <si>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</si>
  <si>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</si>
  <si>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</si>
  <si>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</si>
  <si>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</si>
  <si>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</si>
  <si>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</si>
  <si>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</si>
  <si>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</si>
  <si>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</si>
  <si>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</si>
  <si>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</si>
  <si>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</si>
  <si>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</si>
  <si>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</si>
  <si>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</si>
  <si>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</si>
  <si>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</si>
  <si>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</si>
  <si>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</si>
  <si>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</si>
  <si>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</si>
  <si>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</si>
  <si>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</si>
  <si>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</si>
  <si>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</si>
  <si>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</si>
  <si>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</si>
  <si>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</si>
  <si>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</si>
  <si>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</si>
  <si>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</si>
  <si>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</si>
  <si>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</si>
  <si>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</si>
  <si>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</si>
  <si>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</si>
  <si>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</si>
  <si>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</si>
  <si>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</si>
  <si>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</si>
  <si>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</si>
  <si>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</si>
  <si>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</si>
  <si>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</si>
  <si>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</si>
  <si>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</si>
  <si>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</si>
  <si>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</si>
  <si>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</si>
  <si>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</si>
  <si>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</si>
  <si>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</si>
  <si>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</si>
  <si>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</si>
  <si>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</si>
  <si>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</si>
  <si>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</si>
  <si>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</si>
  <si>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</si>
  <si>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</si>
  <si>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</si>
  <si>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</si>
  <si>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</si>
  <si>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</si>
  <si>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</si>
  <si>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</si>
  <si>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</si>
  <si>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</si>
  <si>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</si>
  <si>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</si>
  <si>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</si>
  <si>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</si>
  <si>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</si>
  <si>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</si>
  <si>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</si>
  <si>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</si>
  <si>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</si>
  <si>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</si>
  <si>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</si>
  <si>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</si>
  <si>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</si>
  <si>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</si>
  <si>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</si>
  <si>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</si>
  <si>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</si>
  <si>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</si>
  <si>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</si>
  <si>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</si>
  <si>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</si>
  <si>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</si>
  <si>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</si>
  <si>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</si>
  <si>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</si>
  <si>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</si>
  <si>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</si>
  <si>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</si>
  <si>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</si>
  <si>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</si>
  <si>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</si>
  <si>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</si>
  <si>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</si>
  <si>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</si>
  <si>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</si>
  <si>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</si>
  <si>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</si>
  <si>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</si>
  <si>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</si>
  <si>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</si>
  <si>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</si>
  <si>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</si>
  <si>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</si>
  <si>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</si>
  <si>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</si>
  <si>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</si>
  <si>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</si>
  <si>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</si>
  <si>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</si>
  <si>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</si>
  <si>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</si>
  <si>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</si>
  <si>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</si>
  <si>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</si>
  <si>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</si>
  <si>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</si>
  <si>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</si>
  <si>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</si>
  <si>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</si>
  <si>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</si>
  <si>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</si>
  <si>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</si>
  <si>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</si>
  <si>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</si>
  <si>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</si>
  <si>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</si>
  <si>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</si>
  <si>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</si>
  <si>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</si>
  <si>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</si>
  <si>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</si>
  <si>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</si>
  <si>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</si>
  <si>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</si>
  <si>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</si>
  <si>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</si>
  <si>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</si>
  <si>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</si>
  <si>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</si>
  <si>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</si>
  <si>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</si>
  <si>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</si>
  <si>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</si>
  <si>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</si>
  <si>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</si>
  <si>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</si>
  <si>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</si>
  <si>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</si>
  <si>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</si>
  <si>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</si>
  <si>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</si>
  <si>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</si>
  <si>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</si>
  <si>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</si>
  <si>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</si>
  <si>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</si>
  <si>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</si>
  <si>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</si>
  <si>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</si>
  <si>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</si>
  <si>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</si>
  <si>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</si>
  <si>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</si>
  <si>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</si>
  <si>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</si>
  <si>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</si>
  <si>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</si>
  <si>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</si>
  <si>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</si>
  <si>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</si>
  <si>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</si>
  <si>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</si>
  <si>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</si>
  <si>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</si>
  <si>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</si>
  <si>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</si>
  <si>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</si>
  <si>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</si>
  <si>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</si>
  <si>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</si>
  <si>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</si>
  <si>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</si>
  <si>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</si>
  <si>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</si>
  <si>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</si>
  <si>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</si>
  <si>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</si>
  <si>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</si>
  <si>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</si>
  <si>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</si>
  <si>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</si>
  <si>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</si>
  <si>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</si>
  <si>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</si>
  <si>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</si>
  <si>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</si>
  <si>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</si>
  <si>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</si>
  <si>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</si>
  <si>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</si>
  <si>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</si>
  <si>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</si>
  <si>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</si>
  <si>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</si>
  <si>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</si>
  <si>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</si>
  <si>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</si>
  <si>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</si>
  <si>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</si>
  <si>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</si>
  <si>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</si>
  <si>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</si>
  <si>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</si>
  <si>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</si>
  <si>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</si>
  <si>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</si>
  <si>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</si>
  <si>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</si>
  <si>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</si>
  <si>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</si>
  <si>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</si>
  <si>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</si>
  <si>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</si>
  <si>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</si>
  <si>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</si>
  <si>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</si>
  <si>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</si>
  <si>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</si>
  <si>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</si>
  <si>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</si>
  <si>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</si>
  <si>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</si>
  <si>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</si>
  <si>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</si>
  <si>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</si>
  <si>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</si>
  <si>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</si>
  <si>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</si>
  <si>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</si>
  <si>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</si>
  <si>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</si>
  <si>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</si>
  <si>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</si>
  <si>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</si>
  <si>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</si>
  <si>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</si>
  <si>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</si>
  <si>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</si>
  <si>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</si>
  <si>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</si>
  <si>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</si>
  <si>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</si>
  <si>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</si>
  <si>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</si>
  <si>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</si>
  <si>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</si>
  <si>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</si>
  <si>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</si>
  <si>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</si>
  <si>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</si>
  <si>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</si>
  <si>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</si>
  <si>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</si>
  <si>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</si>
  <si>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</si>
  <si>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</si>
  <si>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</si>
  <si>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</si>
  <si>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</si>
  <si>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</si>
  <si>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</si>
  <si>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</si>
  <si>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</si>
  <si>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</si>
  <si>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</si>
  <si>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</si>
  <si>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</si>
  <si>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</si>
  <si>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</si>
  <si>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</si>
  <si>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</si>
  <si>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</si>
  <si>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</si>
  <si>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</si>
  <si>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</si>
  <si>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</si>
  <si>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</si>
  <si>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</si>
  <si>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</si>
  <si>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</si>
  <si>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</si>
  <si>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</si>
  <si>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</si>
  <si>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</si>
  <si>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</si>
  <si>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</si>
  <si>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</si>
  <si>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</si>
  <si>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</si>
  <si>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</si>
  <si>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</si>
  <si>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</si>
  <si>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</si>
  <si>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</si>
  <si>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</si>
  <si>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</si>
  <si>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</si>
  <si>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</si>
  <si>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</si>
  <si>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</si>
  <si>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</si>
  <si>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</si>
  <si>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</si>
  <si>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</si>
  <si>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</si>
  <si>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</si>
  <si>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</si>
  <si>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</si>
  <si>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</si>
  <si>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</si>
  <si>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</si>
  <si>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</si>
  <si>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</si>
  <si>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</si>
  <si>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</si>
  <si>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</si>
  <si>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</si>
  <si>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</si>
  <si>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</si>
  <si>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</si>
  <si>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</si>
  <si>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</si>
  <si>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</si>
  <si>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</si>
  <si>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</si>
  <si>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</si>
  <si>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</si>
  <si>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</si>
  <si>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</si>
  <si>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</si>
  <si>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</si>
  <si>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</si>
  <si>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</si>
  <si>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</si>
  <si>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</si>
  <si>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</si>
  <si>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</si>
  <si>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</si>
  <si>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</si>
  <si>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</si>
  <si>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</si>
  <si>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</si>
  <si>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</si>
  <si>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</si>
  <si>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</si>
  <si>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</si>
  <si>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</si>
  <si>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</si>
  <si>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</si>
  <si>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</si>
  <si>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</si>
  <si>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</si>
  <si>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</si>
  <si>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</si>
  <si>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</si>
  <si>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</si>
  <si>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</si>
  <si>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</si>
  <si>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</si>
  <si>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</si>
  <si>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</si>
  <si>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</si>
  <si>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</si>
  <si>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</si>
  <si>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</si>
  <si>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</si>
  <si>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</si>
  <si>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</si>
  <si>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</si>
  <si>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</si>
  <si>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</si>
  <si>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</si>
  <si>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</si>
  <si>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</si>
  <si>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</si>
  <si>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</si>
  <si>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</si>
  <si>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</si>
  <si>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</si>
  <si>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</si>
  <si>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</si>
  <si>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</si>
  <si>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</si>
  <si>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</si>
  <si>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</si>
  <si>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</si>
  <si>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</si>
  <si>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</si>
  <si>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</si>
  <si>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</si>
  <si>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</si>
  <si>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</si>
  <si>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</si>
  <si>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</si>
  <si>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</si>
  <si>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</si>
  <si>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</si>
  <si>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</si>
  <si>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</si>
  <si>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</si>
  <si>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</si>
  <si>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</si>
  <si>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</si>
  <si>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</si>
  <si>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</si>
  <si>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</si>
  <si>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</si>
  <si>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</si>
  <si>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</si>
  <si>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</si>
  <si>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</si>
  <si>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</si>
  <si>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</si>
  <si>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</si>
  <si>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</si>
  <si>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</si>
  <si>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</si>
  <si>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</si>
  <si>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</si>
  <si>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</si>
  <si>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</si>
  <si>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</si>
  <si>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</si>
  <si>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</si>
  <si>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</si>
  <si>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</si>
  <si>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</si>
  <si>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</si>
  <si>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</si>
  <si>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</si>
  <si>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</si>
  <si>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</si>
  <si>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</si>
  <si>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</si>
  <si>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</si>
  <si>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</si>
  <si>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</si>
  <si>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</si>
  <si>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</si>
  <si>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</si>
  <si>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</si>
  <si>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</si>
  <si>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</si>
  <si>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</si>
  <si>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</si>
  <si>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</si>
  <si>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</si>
  <si>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</si>
  <si>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</si>
  <si>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</si>
  <si>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</si>
  <si>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</si>
  <si>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</si>
  <si>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</si>
  <si>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</si>
  <si>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</si>
  <si>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</si>
  <si>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</si>
  <si>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</si>
  <si>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</si>
  <si>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</si>
  <si>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</si>
  <si>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</si>
  <si>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</si>
  <si>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</si>
  <si>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</si>
  <si>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</si>
  <si>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</si>
  <si>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</si>
  <si>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</si>
  <si>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</si>
  <si>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</si>
  <si>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</si>
  <si>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</si>
  <si>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</si>
  <si>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</si>
  <si>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</si>
  <si>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</si>
  <si>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</si>
  <si>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</si>
  <si>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</si>
  <si>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</si>
  <si>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</si>
  <si>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</si>
  <si>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</si>
  <si>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</si>
  <si>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</si>
  <si>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</si>
  <si>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</si>
  <si>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</si>
  <si>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</si>
  <si>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</si>
  <si>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</si>
  <si>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</si>
  <si>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</si>
  <si>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</si>
  <si>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</si>
  <si>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</si>
  <si>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</si>
  <si>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</si>
  <si>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</si>
  <si>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</si>
  <si>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</si>
  <si>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</si>
  <si>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</si>
  <si>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</si>
  <si>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</si>
  <si>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</si>
  <si>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</si>
  <si>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</si>
  <si>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</si>
  <si>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</si>
  <si>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</si>
  <si>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</si>
  <si>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</si>
  <si>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</si>
  <si>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</si>
  <si>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</si>
  <si>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</si>
  <si>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</si>
  <si>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</si>
  <si>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</si>
  <si>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</si>
  <si>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</si>
  <si>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</si>
  <si>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</si>
  <si>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</si>
  <si>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</si>
  <si>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</si>
  <si>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</si>
  <si>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</si>
  <si>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</si>
  <si>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</si>
  <si>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</si>
  <si>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</si>
  <si>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</si>
  <si>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</si>
  <si>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</si>
  <si>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</si>
  <si>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</si>
  <si>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</si>
  <si>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</si>
  <si>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</si>
  <si>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</si>
  <si>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</si>
  <si>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</si>
  <si>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</si>
  <si>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</si>
  <si>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</si>
  <si>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</si>
  <si>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</si>
  <si>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</si>
  <si>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</si>
  <si>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</si>
  <si>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</si>
  <si>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</si>
  <si>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</si>
  <si>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</si>
  <si>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</si>
  <si>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</si>
  <si>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</si>
  <si>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</si>
  <si>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</si>
  <si>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</si>
  <si>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</si>
  <si>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</si>
  <si>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</si>
  <si>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</si>
  <si>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</si>
  <si>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</si>
  <si>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</si>
  <si>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</si>
  <si>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</si>
  <si>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</si>
  <si>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</si>
  <si>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</si>
  <si>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</si>
  <si>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</si>
  <si>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</si>
  <si>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</si>
  <si>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</si>
  <si>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</si>
  <si>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</si>
  <si>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</si>
  <si>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</si>
  <si>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</si>
  <si>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</si>
  <si>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</si>
  <si>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</si>
  <si>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</si>
  <si>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</si>
  <si>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</si>
  <si>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</si>
  <si>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</si>
  <si>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</si>
  <si>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</si>
  <si>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</si>
  <si>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</si>
  <si>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</si>
  <si>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</si>
  <si>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</si>
  <si>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</si>
  <si>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</si>
  <si>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</si>
  <si>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</si>
  <si>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</si>
  <si>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</si>
  <si>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</si>
  <si>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</si>
  <si>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</si>
  <si>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</si>
  <si>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</si>
  <si>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</si>
  <si>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</si>
  <si>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</si>
  <si>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</si>
  <si>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</si>
  <si>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</si>
  <si>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</si>
  <si>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</si>
  <si>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</si>
  <si>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</si>
  <si>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</si>
  <si>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</si>
  <si>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</si>
  <si>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</si>
  <si>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</si>
  <si>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</si>
  <si>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</si>
  <si>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</si>
  <si>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</si>
  <si>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</si>
  <si>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</si>
  <si>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</si>
  <si>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</si>
  <si>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</si>
  <si>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</si>
  <si>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</si>
  <si>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</si>
  <si>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</si>
  <si>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</si>
  <si>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</si>
  <si>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</si>
  <si>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</si>
  <si>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</si>
  <si>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</si>
  <si>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</si>
  <si>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</si>
  <si>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</si>
  <si>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</si>
  <si>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</si>
  <si>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</si>
  <si>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</si>
  <si>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</si>
  <si>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</si>
  <si>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</si>
  <si>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</si>
  <si>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</si>
  <si>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</si>
  <si>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</si>
  <si>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</si>
  <si>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</si>
  <si>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</si>
  <si>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</si>
  <si>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</si>
  <si>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</si>
  <si>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</si>
  <si>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</si>
  <si>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</si>
  <si>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</si>
  <si>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</si>
  <si>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</si>
  <si>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</si>
  <si>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</si>
  <si>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</si>
  <si>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</si>
  <si>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</si>
  <si>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</si>
  <si>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</si>
  <si>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</si>
  <si>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</si>
  <si>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</si>
  <si>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</si>
  <si>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</si>
  <si>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</si>
  <si>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</si>
  <si>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</si>
  <si>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</si>
  <si>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</si>
  <si>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</si>
  <si>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</si>
  <si>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</si>
  <si>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</si>
  <si>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</si>
  <si>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</si>
  <si>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</si>
  <si>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</si>
  <si>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</si>
  <si>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</si>
  <si>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</si>
  <si>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</si>
  <si>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</si>
  <si>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</si>
  <si>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</si>
  <si>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</si>
  <si>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</si>
  <si>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</si>
  <si>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</si>
  <si>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</si>
  <si>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</si>
  <si>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</si>
  <si>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</si>
  <si>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</si>
  <si>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</si>
  <si>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</si>
  <si>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</si>
  <si>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</si>
  <si>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</si>
  <si>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</si>
  <si>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</si>
  <si>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</si>
  <si>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</si>
  <si>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</si>
  <si>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</si>
  <si>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</si>
  <si>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</si>
  <si>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</si>
  <si>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</si>
  <si>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</si>
  <si>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</si>
  <si>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</si>
  <si>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</si>
  <si>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</si>
  <si>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</si>
  <si>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</si>
  <si>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</si>
  <si>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</si>
  <si>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</si>
  <si>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</si>
  <si>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</si>
  <si>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</si>
  <si>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</si>
  <si>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</si>
  <si>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</si>
  <si>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</si>
  <si>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</si>
  <si>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</si>
  <si>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</si>
  <si>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</si>
  <si>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</si>
  <si>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</si>
  <si>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</si>
  <si>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</si>
  <si>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</si>
  <si>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</si>
  <si>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</si>
  <si>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</si>
  <si>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</si>
  <si>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</si>
  <si>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</si>
  <si>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</si>
  <si>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</si>
  <si>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</si>
  <si>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</si>
  <si>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</si>
  <si>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</si>
  <si>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</si>
  <si>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</si>
  <si>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</si>
  <si>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</si>
  <si>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</si>
  <si>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</si>
  <si>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</si>
  <si>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</si>
  <si>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</si>
  <si>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</si>
  <si>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</si>
  <si>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</si>
  <si>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</si>
  <si>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</si>
  <si>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</si>
  <si>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</si>
  <si>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</si>
  <si>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</si>
  <si>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</si>
  <si>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</si>
  <si>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</si>
  <si>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</si>
  <si>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</si>
  <si>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</si>
  <si>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</si>
  <si>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</si>
  <si>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</si>
  <si>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</si>
  <si>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</si>
  <si>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</si>
  <si>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</si>
  <si>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</si>
  <si>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</si>
  <si>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</si>
  <si>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</si>
  <si>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</si>
  <si>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</si>
  <si>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</si>
  <si>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</si>
  <si>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</si>
  <si>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</si>
  <si>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</si>
  <si>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</si>
  <si>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</si>
  <si>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</si>
  <si>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</si>
  <si>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</si>
  <si>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</si>
  <si>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</si>
  <si>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</si>
  <si>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</si>
  <si>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</si>
  <si>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</si>
  <si>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</si>
  <si>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</si>
  <si>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</si>
  <si>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</si>
  <si>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</si>
  <si>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</si>
  <si>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</si>
  <si>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</si>
  <si>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</si>
  <si>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</si>
  <si>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</si>
  <si>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</si>
  <si>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</si>
  <si>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</si>
  <si>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</si>
  <si>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</si>
  <si>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</si>
  <si>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</si>
  <si>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</si>
  <si>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</si>
  <si>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</si>
  <si>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</si>
  <si>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</si>
  <si>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</si>
  <si>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</si>
  <si>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</si>
  <si>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</si>
  <si>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</si>
  <si>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</si>
  <si>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</si>
  <si>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</si>
  <si>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</si>
  <si>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</si>
  <si>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</si>
  <si>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</si>
  <si>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</si>
  <si>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</si>
  <si>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</si>
  <si>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</si>
  <si>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</si>
  <si>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</si>
  <si>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</si>
  <si>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</si>
  <si>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</si>
  <si>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</si>
  <si>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</si>
  <si>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</si>
  <si>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</si>
  <si>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</si>
  <si>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</si>
  <si>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</si>
  <si>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</si>
  <si>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</si>
  <si>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</si>
  <si>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</si>
  <si>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</si>
  <si>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</si>
  <si>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</si>
  <si>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</si>
  <si>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</si>
  <si>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</si>
  <si>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</si>
  <si>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</si>
  <si>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</si>
  <si>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</si>
  <si>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</si>
  <si>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</si>
  <si>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</si>
  <si>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</si>
  <si>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</si>
  <si>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</si>
  <si>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</si>
  <si>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</si>
  <si>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</si>
  <si>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</si>
  <si>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</si>
  <si>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</si>
  <si>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</si>
  <si>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</si>
  <si>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</si>
  <si>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</si>
  <si>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</si>
  <si>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</si>
  <si>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</si>
  <si>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</si>
  <si>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</si>
  <si>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</si>
  <si>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</si>
  <si>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</si>
  <si>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</si>
  <si>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</si>
  <si>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</si>
  <si>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</si>
  <si>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</si>
  <si>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</si>
  <si>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</si>
  <si>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</si>
  <si>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</si>
  <si>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</si>
  <si>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</si>
  <si>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</si>
  <si>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</si>
  <si>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</si>
  <si>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</si>
  <si>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</si>
  <si>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</si>
  <si>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</si>
  <si>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</si>
  <si>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</si>
  <si>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</si>
  <si>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</si>
  <si>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</si>
  <si>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</si>
  <si>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</si>
  <si>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</si>
  <si>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</si>
  <si>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</si>
  <si>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</si>
  <si>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</si>
  <si>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</si>
  <si>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</si>
  <si>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</si>
  <si>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</si>
  <si>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</si>
  <si>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</si>
  <si>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</si>
  <si>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</si>
  <si>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</si>
  <si>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</si>
  <si>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</si>
  <si>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</si>
  <si>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</si>
  <si>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</si>
  <si>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</si>
  <si>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</si>
  <si>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</si>
  <si>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</si>
  <si>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</si>
  <si>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</si>
  <si>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</si>
  <si>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</si>
  <si>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</si>
  <si>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</si>
  <si>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</si>
  <si>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</si>
  <si>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</si>
  <si>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</si>
  <si>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</si>
  <si>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</si>
  <si>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</si>
  <si>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</si>
  <si>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</si>
  <si>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</si>
  <si>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</si>
  <si>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</si>
  <si>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</si>
  <si>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</si>
  <si>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</si>
  <si>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</si>
  <si>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</si>
  <si>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</si>
  <si>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</si>
  <si>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</si>
  <si>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</si>
  <si>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</si>
  <si>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</si>
  <si>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</si>
  <si>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</si>
  <si>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</si>
  <si>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</si>
  <si>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</si>
  <si>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</si>
  <si>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</si>
  <si>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</si>
  <si>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</si>
  <si>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</si>
  <si>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</si>
  <si>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</si>
  <si>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</si>
  <si>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</si>
  <si>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</si>
  <si>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</si>
  <si>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</si>
  <si>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</si>
  <si>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</si>
  <si>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</si>
  <si>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</si>
  <si>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</si>
  <si>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</si>
  <si>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</si>
  <si>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</si>
  <si>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</si>
  <si>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</si>
  <si>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</si>
  <si>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</si>
  <si>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</si>
  <si>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</si>
  <si>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</si>
  <si>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</si>
  <si>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</si>
  <si>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</si>
  <si>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</si>
  <si>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</si>
  <si>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</si>
  <si>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</si>
  <si>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</si>
  <si>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</si>
  <si>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</si>
  <si>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</si>
  <si>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</si>
  <si>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</si>
  <si>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</si>
  <si>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</si>
  <si>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</si>
  <si>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</si>
  <si>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</si>
  <si>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</si>
  <si>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</si>
  <si>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</si>
  <si>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</si>
  <si>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</si>
  <si>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</si>
  <si>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</si>
  <si>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</si>
  <si>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</si>
  <si>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</si>
  <si>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</si>
  <si>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</si>
  <si>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</si>
  <si>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</si>
  <si>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</si>
  <si>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</si>
  <si>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</si>
  <si>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</si>
  <si>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</si>
  <si>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</si>
  <si>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</si>
  <si>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</si>
  <si>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</si>
  <si>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</si>
  <si>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</si>
  <si>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</si>
  <si>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</si>
  <si>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</si>
  <si>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</si>
  <si>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</si>
  <si>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</si>
  <si>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</si>
  <si>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</si>
  <si>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</si>
  <si>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</si>
  <si>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</si>
  <si>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</si>
  <si>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</si>
  <si>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</si>
  <si>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</si>
  <si>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</si>
  <si>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</si>
  <si>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</si>
  <si>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</si>
  <si>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</si>
  <si>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</si>
  <si>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</si>
  <si>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</si>
  <si>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</si>
  <si>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</si>
  <si>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</si>
  <si>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</si>
  <si>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</si>
  <si>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</si>
  <si>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</si>
  <si>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</si>
  <si>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</si>
  <si>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</si>
  <si>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</si>
  <si>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</si>
  <si>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</si>
  <si>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</si>
  <si>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</si>
  <si>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</si>
  <si>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</si>
  <si>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</si>
  <si>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</si>
  <si>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</si>
  <si>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</si>
  <si>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</si>
  <si>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</si>
  <si>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</si>
  <si>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</si>
  <si>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</si>
  <si>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</si>
  <si>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</si>
  <si>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</si>
  <si>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</si>
  <si>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</si>
  <si>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</si>
  <si>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</si>
  <si>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</si>
  <si>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</si>
  <si>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</si>
  <si>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</si>
  <si>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</si>
  <si>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</si>
  <si>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</si>
  <si>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</si>
  <si>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</si>
  <si>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</si>
  <si>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</si>
  <si>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</si>
  <si>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</si>
  <si>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</si>
  <si>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</si>
  <si>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</si>
  <si>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</si>
  <si>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</si>
  <si>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</si>
  <si>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</si>
  <si>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</si>
  <si>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</si>
  <si>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</si>
  <si>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</si>
  <si>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</si>
  <si>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</si>
  <si>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</si>
  <si>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</si>
  <si>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</si>
  <si>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</si>
  <si>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</si>
  <si>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</si>
  <si>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</si>
  <si>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</si>
  <si>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</si>
  <si>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</si>
  <si>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</si>
  <si>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</si>
  <si>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</si>
  <si>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</si>
  <si>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</si>
  <si>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</si>
  <si>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</si>
  <si>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</si>
  <si>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</si>
  <si>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</si>
  <si>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</si>
  <si>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</si>
  <si>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</si>
  <si>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</si>
  <si>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</si>
  <si>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</si>
  <si>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</si>
  <si>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</si>
  <si>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</si>
  <si>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</si>
  <si>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</si>
  <si>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</si>
  <si>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</si>
  <si>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</si>
  <si>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</si>
  <si>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</si>
  <si>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</si>
  <si>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</si>
  <si>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</si>
  <si>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</si>
  <si>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</si>
  <si>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</si>
  <si>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</si>
  <si>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</si>
  <si>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</si>
  <si>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</si>
  <si>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</si>
  <si>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</si>
  <si>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</si>
  <si>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</si>
  <si>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</si>
  <si>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</si>
  <si>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</si>
  <si>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</si>
  <si>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</si>
  <si>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</si>
  <si>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</si>
  <si>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</si>
  <si>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</si>
  <si>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</si>
  <si>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</si>
  <si>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</si>
  <si>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</si>
  <si>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</si>
  <si>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</si>
  <si>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</si>
  <si>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</si>
  <si>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</si>
  <si>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</si>
  <si>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</si>
  <si>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</si>
  <si>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</si>
  <si>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</si>
  <si>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</si>
  <si>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</si>
  <si>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</si>
  <si>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</si>
  <si>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</si>
  <si>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</si>
  <si>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</si>
  <si>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</si>
  <si>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</si>
  <si>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</si>
  <si>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</si>
  <si>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</si>
  <si>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</si>
  <si>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</si>
  <si>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</si>
  <si>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</si>
  <si>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</si>
  <si>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</si>
  <si>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</si>
  <si>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</si>
  <si>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</si>
  <si>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</si>
  <si>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</si>
  <si>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</si>
  <si>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</si>
  <si>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</si>
  <si>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</si>
  <si>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</si>
  <si>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</si>
  <si>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</si>
  <si>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</si>
  <si>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</si>
  <si>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</si>
  <si>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</si>
  <si>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</si>
  <si>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</si>
  <si>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</si>
  <si>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</si>
  <si>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</si>
  <si>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</si>
  <si>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</si>
  <si>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</si>
  <si>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</si>
  <si>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</si>
  <si>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</si>
  <si>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</si>
  <si>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</si>
  <si>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</si>
  <si>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</si>
  <si>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</si>
  <si>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</si>
  <si>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</si>
  <si>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</si>
  <si>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</si>
  <si>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</si>
  <si>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</si>
  <si>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</si>
  <si>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</si>
  <si>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</si>
  <si>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</si>
  <si>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</si>
  <si>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</si>
  <si>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</si>
  <si>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</si>
  <si>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</si>
  <si>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</si>
  <si>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</si>
  <si>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</si>
  <si>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</si>
  <si>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</si>
  <si>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</si>
  <si>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</si>
  <si>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</si>
  <si>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</si>
  <si>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</si>
  <si>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</si>
  <si>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</si>
  <si>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</si>
  <si>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</si>
  <si>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</si>
  <si>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</si>
  <si>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</si>
  <si>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</si>
  <si>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</si>
  <si>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</si>
  <si>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</si>
  <si>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</si>
  <si>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</si>
  <si>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</si>
  <si>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</si>
  <si>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</si>
  <si>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</si>
  <si>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</si>
  <si>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</si>
  <si>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</si>
  <si>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</si>
  <si>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</si>
  <si>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</si>
  <si>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</si>
  <si>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</si>
  <si>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</si>
  <si>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</si>
  <si>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</si>
  <si>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</si>
  <si>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</si>
  <si>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</si>
  <si>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</si>
  <si>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</si>
  <si>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</si>
  <si>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</si>
  <si>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</si>
  <si>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</si>
  <si>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</si>
  <si>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</si>
  <si>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</si>
  <si>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</si>
  <si>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</si>
  <si>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</si>
  <si>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</si>
  <si>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</si>
  <si>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</si>
  <si>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</si>
  <si>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</si>
  <si>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</si>
  <si>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</si>
  <si>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</si>
  <si>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</si>
  <si>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</si>
  <si>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</si>
  <si>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</si>
  <si>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</si>
  <si>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</si>
  <si>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</si>
  <si>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</si>
  <si>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</si>
  <si>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</si>
  <si>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</si>
  <si>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</si>
  <si>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</si>
  <si>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</si>
  <si>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</si>
  <si>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</si>
  <si>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</si>
  <si>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</si>
  <si>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</si>
  <si>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</si>
  <si>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</si>
  <si>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</si>
  <si>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</si>
  <si>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</si>
  <si>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</si>
  <si>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</si>
  <si>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</si>
  <si>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</si>
  <si>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</si>
  <si>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</si>
  <si>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</si>
  <si>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</si>
  <si>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</si>
  <si>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</si>
  <si>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</si>
  <si>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</si>
  <si>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</si>
  <si>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</si>
  <si>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</si>
  <si>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</si>
  <si>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</si>
  <si>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</si>
  <si>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</si>
  <si>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</si>
  <si>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</si>
  <si>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</si>
  <si>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</si>
  <si>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</si>
  <si>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</si>
  <si>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</si>
  <si>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</si>
  <si>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</si>
  <si>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</si>
  <si>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</si>
  <si>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</si>
  <si>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</si>
  <si>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</si>
  <si>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</si>
  <si>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</si>
  <si>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</si>
  <si>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</si>
  <si>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</si>
  <si>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</si>
  <si>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</si>
  <si>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</si>
  <si>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</si>
  <si>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</si>
  <si>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</si>
  <si>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</si>
  <si>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</si>
  <si>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</si>
  <si>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</si>
  <si>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</si>
  <si>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</si>
  <si>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</si>
  <si>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</si>
  <si>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</si>
  <si>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</si>
  <si>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</si>
  <si>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</si>
  <si>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</si>
  <si>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</si>
  <si>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</si>
  <si>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</si>
  <si>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</si>
  <si>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</si>
  <si>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</si>
  <si>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</si>
  <si>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</si>
  <si>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</si>
  <si>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</si>
  <si>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</si>
  <si>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</si>
  <si>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</si>
  <si>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</si>
  <si>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</si>
  <si>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</si>
  <si>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</si>
  <si>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</si>
  <si>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</si>
  <si>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</si>
  <si>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</si>
  <si>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</si>
  <si>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</si>
  <si>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</si>
  <si>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</si>
  <si>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</si>
  <si>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</si>
  <si>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</si>
  <si>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</si>
  <si>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</si>
  <si>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</si>
  <si>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</si>
  <si>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</si>
  <si>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</si>
  <si>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</si>
  <si>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</si>
  <si>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</si>
  <si>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</si>
  <si>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</si>
  <si>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</si>
  <si>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</si>
  <si>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</si>
  <si>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</si>
  <si>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</si>
  <si>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</si>
  <si>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</si>
  <si>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</si>
  <si>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</si>
  <si>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</si>
  <si>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</si>
  <si>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</si>
  <si>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</si>
  <si>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</si>
  <si>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</si>
  <si>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</si>
  <si>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</si>
  <si>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</si>
  <si>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</si>
  <si>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</si>
  <si>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</si>
  <si>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</si>
  <si>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</si>
  <si>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</si>
  <si>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</si>
  <si>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</si>
  <si>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</si>
  <si>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</si>
  <si>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</si>
  <si>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</si>
  <si>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</si>
  <si>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</si>
  <si>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</si>
  <si>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</si>
  <si>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</si>
  <si>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</si>
  <si>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</si>
  <si>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</si>
  <si>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</si>
  <si>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</si>
  <si>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</si>
  <si>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</si>
  <si>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</si>
  <si>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</si>
  <si>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</si>
  <si>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</si>
  <si>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</si>
  <si>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</si>
  <si>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</si>
  <si>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</si>
  <si>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</si>
  <si>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</si>
  <si>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</si>
  <si>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</si>
  <si>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</si>
  <si>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</si>
  <si>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</si>
  <si>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</si>
  <si>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</si>
  <si>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</si>
  <si>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</si>
  <si>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</si>
  <si>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</si>
  <si>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</si>
  <si>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</si>
  <si>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</si>
  <si>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</si>
  <si>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</si>
  <si>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</si>
  <si>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</si>
  <si>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</si>
  <si>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</si>
  <si>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</si>
  <si>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</si>
  <si>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</si>
  <si>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</si>
  <si>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</si>
  <si>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</si>
  <si>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</si>
  <si>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</si>
  <si>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</si>
  <si>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</si>
  <si>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</si>
  <si>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</si>
  <si>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</si>
  <si>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</si>
  <si>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</si>
  <si>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</si>
  <si>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</si>
  <si>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</si>
  <si>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</si>
  <si>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</si>
  <si>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</si>
  <si>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</si>
  <si>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</si>
  <si>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</si>
  <si>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</si>
  <si>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</si>
  <si>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</si>
  <si>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</si>
  <si>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</si>
  <si>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</si>
  <si>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</si>
  <si>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</si>
  <si>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</si>
  <si>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</si>
  <si>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</si>
  <si>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</si>
  <si>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</si>
  <si>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</si>
  <si>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</si>
  <si>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</si>
  <si>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</si>
  <si>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</si>
  <si>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</si>
  <si>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</si>
  <si>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</si>
  <si>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</si>
  <si>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</si>
  <si>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</si>
  <si>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</si>
  <si>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</si>
  <si>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</si>
  <si>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</si>
  <si>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</si>
  <si>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</si>
  <si>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</si>
  <si>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</si>
  <si>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</si>
  <si>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</si>
  <si>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</si>
  <si>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</si>
  <si>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</si>
  <si>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</si>
  <si>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</si>
  <si>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</si>
  <si>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</si>
  <si>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</si>
  <si>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</si>
  <si>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</si>
  <si>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</si>
  <si>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</si>
  <si>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</si>
  <si>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</si>
  <si>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</si>
  <si>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</si>
  <si>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</si>
  <si>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</si>
  <si>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</si>
  <si>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</si>
  <si>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</si>
  <si>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</si>
  <si>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</si>
  <si>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</si>
  <si>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</si>
  <si>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</si>
  <si>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</si>
  <si>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</si>
  <si>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</si>
  <si>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</si>
  <si>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</si>
  <si>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</si>
  <si>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</si>
  <si>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</si>
  <si>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</si>
  <si>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</si>
  <si>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</si>
  <si>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</si>
  <si>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</si>
  <si>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</si>
  <si>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</si>
  <si>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</si>
  <si>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</si>
  <si>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</si>
  <si>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</si>
  <si>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</si>
  <si>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</si>
  <si>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</si>
  <si>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</si>
  <si>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</si>
  <si>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</si>
  <si>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</si>
  <si>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</si>
  <si>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</si>
  <si>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</si>
  <si>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</si>
  <si>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</si>
  <si>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</si>
  <si>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</si>
  <si>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</si>
  <si>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</si>
  <si>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</si>
  <si>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</si>
  <si>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</si>
  <si>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</si>
  <si>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</si>
  <si>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</si>
  <si>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</si>
  <si>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</si>
  <si>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</si>
  <si>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</si>
  <si>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</si>
  <si>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</si>
  <si>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</si>
  <si>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</si>
  <si>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</si>
  <si>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</si>
  <si>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</si>
  <si>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</si>
  <si>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</si>
  <si>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</si>
  <si>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</si>
  <si>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</si>
  <si>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</si>
  <si>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</si>
  <si>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</si>
  <si>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</si>
  <si>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</si>
  <si>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</si>
  <si>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</si>
  <si>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</si>
  <si>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</si>
  <si>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</si>
  <si>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</si>
  <si>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</si>
  <si>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</si>
  <si>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</si>
  <si>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</si>
  <si>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</si>
  <si>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</si>
  <si>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</si>
  <si>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</si>
  <si>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</si>
  <si>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</si>
  <si>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</si>
  <si>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</si>
  <si>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</si>
  <si>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</si>
  <si>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</si>
  <si>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</si>
  <si>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</si>
  <si>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</si>
  <si>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</si>
  <si>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</si>
  <si>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</si>
  <si>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</si>
  <si>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</si>
  <si>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</si>
  <si>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</si>
  <si>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</si>
  <si>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</si>
  <si>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</si>
  <si>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</si>
  <si>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</si>
  <si>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</si>
  <si>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</si>
  <si>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</si>
  <si>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</si>
  <si>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</si>
  <si>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</si>
  <si>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</si>
  <si>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</si>
  <si>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</si>
  <si>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</si>
  <si>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</si>
  <si>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</si>
  <si>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</si>
  <si>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</si>
  <si>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</si>
  <si>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</si>
  <si>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</si>
  <si>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</si>
  <si>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</si>
  <si>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</si>
  <si>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</si>
  <si>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</si>
  <si>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</si>
  <si>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</si>
  <si>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</si>
  <si>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</si>
  <si>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</si>
  <si>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</si>
  <si>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</si>
  <si>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</si>
  <si>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</si>
  <si>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</si>
  <si>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</si>
  <si>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</si>
  <si>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</si>
  <si>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</si>
  <si>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</si>
  <si>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</si>
  <si>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</si>
  <si>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</si>
  <si>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</si>
  <si>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</si>
  <si>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</si>
  <si>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</si>
  <si>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</si>
  <si>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</si>
  <si>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</si>
  <si>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</si>
  <si>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</si>
  <si>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</si>
  <si>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</si>
  <si>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</si>
  <si>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</si>
  <si>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</si>
  <si>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</si>
  <si>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</si>
  <si>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</si>
  <si>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</si>
  <si>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</si>
  <si>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</si>
  <si>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</si>
  <si>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</si>
  <si>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</si>
  <si>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</si>
  <si>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</si>
  <si>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</si>
  <si>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</si>
  <si>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</si>
  <si>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</si>
  <si>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</si>
  <si>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</si>
  <si>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</si>
  <si>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</si>
  <si>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</si>
  <si>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</si>
  <si>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</si>
  <si>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</si>
  <si>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</si>
  <si>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</si>
  <si>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</si>
  <si>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</si>
  <si>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</si>
  <si>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</si>
  <si>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</si>
  <si>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</si>
  <si>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</si>
  <si>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</si>
  <si>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</si>
  <si>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</si>
  <si>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</si>
  <si>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</si>
  <si>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</si>
  <si>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</si>
  <si>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</si>
  <si>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</si>
  <si>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</si>
  <si>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</si>
  <si>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</si>
  <si>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</si>
  <si>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</si>
  <si>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</si>
  <si>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</si>
  <si>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</si>
  <si>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</si>
  <si>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</si>
  <si>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</si>
  <si>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</si>
  <si>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</si>
  <si>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</si>
  <si>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</si>
  <si>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</si>
  <si>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</si>
  <si>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</si>
  <si>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</si>
  <si>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</si>
  <si>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</si>
  <si>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</si>
  <si>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</si>
  <si>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</si>
  <si>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</si>
  <si>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</si>
  <si>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</si>
  <si>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</si>
  <si>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</si>
  <si>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</si>
  <si>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</si>
  <si>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</si>
  <si>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</si>
  <si>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</si>
  <si>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</si>
  <si>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</si>
  <si>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</si>
  <si>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</si>
  <si>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</si>
  <si>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</si>
  <si>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</si>
  <si>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</si>
  <si>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</si>
  <si>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</si>
  <si>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</si>
  <si>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</si>
  <si>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</si>
  <si>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</si>
  <si>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</si>
  <si>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</si>
  <si>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</si>
  <si>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</si>
  <si>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</si>
  <si>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</si>
  <si>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</si>
  <si>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</si>
  <si>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</si>
  <si>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</si>
  <si>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</si>
  <si>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</si>
  <si>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</si>
  <si>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</si>
  <si>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</si>
  <si>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</si>
  <si>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</si>
  <si>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</si>
  <si>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</si>
  <si>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</si>
  <si>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</si>
  <si>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</si>
  <si>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</si>
  <si>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</si>
  <si>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</si>
  <si>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</si>
  <si>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</si>
  <si>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</si>
  <si>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</si>
  <si>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</si>
  <si>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</si>
  <si>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</si>
  <si>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</si>
  <si>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</si>
  <si>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</si>
  <si>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</si>
  <si>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</si>
  <si>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</si>
  <si>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</si>
  <si>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</si>
  <si>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</si>
  <si>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</si>
  <si>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</si>
  <si>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</si>
  <si>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</si>
  <si>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</si>
  <si>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</si>
  <si>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</si>
  <si>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</si>
  <si>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</si>
  <si>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</si>
  <si>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</si>
  <si>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</si>
  <si>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</si>
  <si>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</si>
  <si>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</si>
  <si>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</si>
  <si>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</si>
  <si>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</si>
  <si>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</si>
  <si>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</si>
  <si>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</si>
  <si>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</si>
  <si>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</si>
  <si>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</si>
  <si>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</si>
  <si>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</si>
  <si>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</si>
  <si>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</si>
  <si>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</si>
  <si>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</si>
  <si>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</si>
  <si>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</si>
  <si>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</si>
  <si>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</si>
  <si>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</si>
  <si>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</si>
  <si>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</si>
  <si>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</si>
  <si>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</si>
  <si>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</si>
  <si>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</si>
  <si>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</si>
  <si>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</si>
  <si>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</si>
  <si>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</si>
  <si>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</si>
  <si>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</si>
  <si>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</si>
  <si>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</si>
  <si>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</si>
  <si>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</si>
  <si>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</si>
  <si>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</si>
  <si>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</si>
  <si>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</si>
  <si>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</si>
  <si>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</si>
  <si>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</si>
  <si>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</si>
  <si>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</si>
  <si>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</si>
  <si>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</si>
  <si>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</si>
  <si>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</si>
  <si>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</si>
  <si>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</si>
  <si>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</si>
  <si>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</si>
  <si>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</si>
  <si>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</si>
  <si>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</si>
  <si>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</si>
  <si>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</si>
  <si>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</si>
  <si>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</si>
  <si>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</si>
  <si>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</si>
  <si>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</si>
  <si>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</si>
  <si>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</si>
  <si>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</si>
  <si>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</si>
  <si>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</si>
  <si>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</si>
  <si>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</si>
  <si>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</si>
  <si>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</si>
  <si>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</si>
  <si>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</si>
  <si>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</si>
  <si>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</si>
  <si>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</si>
  <si>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</si>
  <si>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</si>
  <si>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</si>
  <si>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</si>
  <si>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</si>
  <si>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</si>
  <si>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</si>
  <si>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</si>
  <si>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</si>
  <si>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</si>
  <si>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</si>
  <si>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</si>
  <si>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</si>
  <si>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</si>
  <si>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</si>
  <si>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</si>
  <si>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</si>
  <si>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</si>
  <si>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</si>
  <si>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</si>
  <si>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</si>
  <si>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</si>
  <si>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</si>
  <si>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</si>
  <si>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</si>
  <si>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</si>
  <si>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</si>
  <si>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</si>
  <si>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</si>
  <si>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</si>
  <si>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</si>
  <si>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</si>
  <si>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</si>
  <si>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</si>
  <si>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</si>
  <si>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</si>
  <si>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</si>
  <si>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</si>
  <si>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</si>
  <si>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</si>
  <si>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</si>
  <si>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</si>
  <si>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</si>
  <si>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</si>
  <si>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</si>
  <si>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</si>
  <si>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</si>
  <si>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</si>
  <si>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</si>
  <si>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</si>
  <si>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</si>
  <si>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</si>
  <si>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</si>
  <si>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</si>
  <si>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</si>
  <si>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</si>
  <si>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</si>
  <si>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</si>
  <si>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</si>
  <si>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</si>
  <si>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</si>
  <si>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</si>
  <si>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</si>
  <si>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</si>
  <si>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</si>
  <si>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</si>
  <si>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</si>
  <si>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</si>
  <si>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</si>
  <si>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</si>
  <si>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</si>
  <si>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</si>
  <si>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</si>
  <si>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</si>
  <si>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</si>
  <si>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</si>
  <si>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</si>
  <si>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</si>
  <si>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</si>
  <si>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</si>
  <si>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</si>
  <si>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</si>
  <si>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</si>
  <si>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</si>
  <si>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</si>
  <si>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</si>
  <si>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</si>
  <si>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</si>
  <si>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</si>
  <si>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</si>
  <si>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</si>
  <si>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</si>
  <si>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</si>
  <si>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</si>
  <si>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</si>
  <si>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</si>
  <si>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</si>
  <si>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</si>
  <si>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</si>
  <si>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</si>
  <si>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</si>
  <si>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</si>
  <si>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</si>
  <si>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</si>
  <si>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</si>
  <si>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</si>
  <si>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</si>
  <si>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</si>
  <si>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</si>
  <si>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</si>
  <si>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</si>
  <si>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</si>
  <si>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</si>
  <si>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</si>
  <si>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</si>
  <si>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</si>
  <si>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</si>
  <si>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</si>
  <si>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</si>
  <si>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</si>
  <si>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</si>
  <si>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</si>
  <si>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</si>
  <si>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</si>
  <si>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</si>
  <si>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</si>
  <si>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</si>
  <si>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</si>
  <si>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</si>
  <si>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</si>
  <si>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</si>
  <si>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</si>
  <si>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</si>
  <si>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</si>
  <si>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</si>
  <si>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</si>
  <si>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</si>
  <si>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</si>
  <si>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</si>
  <si>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</si>
  <si>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</si>
  <si>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</si>
  <si>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</si>
  <si>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</si>
  <si>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</si>
  <si>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</si>
  <si>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</si>
  <si>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</si>
  <si>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</si>
  <si>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</si>
  <si>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</si>
  <si>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</si>
  <si>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</si>
  <si>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</si>
  <si>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</si>
  <si>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</si>
  <si>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</si>
  <si>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</si>
  <si>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</si>
  <si>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</si>
  <si>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</si>
  <si>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</si>
  <si>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</si>
  <si>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</si>
  <si>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</si>
  <si>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</si>
  <si>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</si>
  <si>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</si>
  <si>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</si>
  <si>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</si>
  <si>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</si>
  <si>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</si>
  <si>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</si>
  <si>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</si>
  <si>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</si>
  <si>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</si>
  <si>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</si>
  <si>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</si>
  <si>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</si>
  <si>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</si>
  <si>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</si>
  <si>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</si>
  <si>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</si>
  <si>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</si>
  <si>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</si>
  <si>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</si>
  <si>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</si>
  <si>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</si>
  <si>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</si>
  <si>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</si>
  <si>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</si>
  <si>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</si>
  <si>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</si>
  <si>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</si>
  <si>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</si>
  <si>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</si>
  <si>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</si>
  <si>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</si>
  <si>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</si>
  <si>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</si>
  <si>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</si>
  <si>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</si>
  <si>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</si>
  <si>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</si>
  <si>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</si>
  <si>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</si>
  <si>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</si>
  <si>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</si>
  <si>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</si>
  <si>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</si>
  <si>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</si>
  <si>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</si>
  <si>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</si>
  <si>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</si>
  <si>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</si>
  <si>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</si>
  <si>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</si>
  <si>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</si>
  <si>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</si>
  <si>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</si>
  <si>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</si>
  <si>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</si>
  <si>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</si>
  <si>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</si>
  <si>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</si>
  <si>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</si>
  <si>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</si>
  <si>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</si>
  <si>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</si>
  <si>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</si>
  <si>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</si>
  <si>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</si>
  <si>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</si>
  <si>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</si>
  <si>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</si>
  <si>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</si>
  <si>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</si>
  <si>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</si>
  <si>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</si>
  <si>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</si>
  <si>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</si>
  <si>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</si>
  <si>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</si>
  <si>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</si>
  <si>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</si>
  <si>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</si>
  <si>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</si>
  <si>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</si>
  <si>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</si>
  <si>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</si>
  <si>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</si>
  <si>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</si>
  <si>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</si>
  <si>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</si>
  <si>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</si>
  <si>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</si>
  <si>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</si>
  <si>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</si>
  <si>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</si>
  <si>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</si>
  <si>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</si>
  <si>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</si>
  <si>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</si>
  <si>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</si>
  <si>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</si>
  <si>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</si>
  <si>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</si>
  <si>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</si>
  <si>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</si>
  <si>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</si>
  <si>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</si>
  <si>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</si>
  <si>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</si>
  <si>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</si>
  <si>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</si>
  <si>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</si>
  <si>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</si>
  <si>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</si>
  <si>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</si>
  <si>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</si>
  <si>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</si>
  <si>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</si>
  <si>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</si>
  <si>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</si>
  <si>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</si>
  <si>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</si>
  <si>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</si>
  <si>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</si>
  <si>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</si>
  <si>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</si>
  <si>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</si>
  <si>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</si>
  <si>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</si>
  <si>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</si>
  <si>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</si>
  <si>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</si>
  <si>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</si>
  <si>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</si>
  <si>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</si>
  <si>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</si>
  <si>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</si>
  <si>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</si>
  <si>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</si>
  <si>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</si>
  <si>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</si>
  <si>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</si>
  <si>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</si>
  <si>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</si>
  <si>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</si>
  <si>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</si>
  <si>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</si>
  <si>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</si>
  <si>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</si>
  <si>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</si>
  <si>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</si>
  <si>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</si>
  <si>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</si>
  <si>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</si>
  <si>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</si>
  <si>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</si>
  <si>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</si>
  <si>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</si>
  <si>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</si>
  <si>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</si>
  <si>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</si>
  <si>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</si>
  <si>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</si>
  <si>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</si>
  <si>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</si>
  <si>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</si>
  <si>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</si>
  <si>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</si>
  <si>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</si>
  <si>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</si>
  <si>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</si>
  <si>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</si>
  <si>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</si>
  <si>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</si>
  <si>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</si>
  <si>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</si>
  <si>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</si>
  <si>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</si>
  <si>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</si>
  <si>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</si>
  <si>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</si>
  <si>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</si>
  <si>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</si>
  <si>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</si>
  <si>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</si>
  <si>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</si>
  <si>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</si>
  <si>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</si>
  <si>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</si>
  <si>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</si>
  <si>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</si>
  <si>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</si>
  <si>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</si>
  <si>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</si>
  <si>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</si>
  <si>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</si>
  <si>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</si>
  <si>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</si>
  <si>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</si>
  <si>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</si>
  <si>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</si>
  <si>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</si>
  <si>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</si>
  <si>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</si>
  <si>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</si>
  <si>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</si>
  <si>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</si>
  <si>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</si>
  <si>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</si>
  <si>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</si>
  <si>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</si>
  <si>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</si>
  <si>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</si>
  <si>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</si>
  <si>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</si>
  <si>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</si>
  <si>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</si>
  <si>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</si>
  <si>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</si>
  <si>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</si>
  <si>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</si>
  <si>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</si>
  <si>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</si>
  <si>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</si>
  <si>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</si>
  <si>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</si>
  <si>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</si>
  <si>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</si>
  <si>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</si>
  <si>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</si>
  <si>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</si>
  <si>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</si>
  <si>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</si>
  <si>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</si>
  <si>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</si>
  <si>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</si>
  <si>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</si>
  <si>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</si>
  <si>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</si>
  <si>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</si>
  <si>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</si>
  <si>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</si>
  <si>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</si>
  <si>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</si>
  <si>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</si>
  <si>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</si>
  <si>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</si>
  <si>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</si>
  <si>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</si>
  <si>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</si>
  <si>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</si>
  <si>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</si>
  <si>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</si>
  <si>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</si>
  <si>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</si>
  <si>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</si>
  <si>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</si>
  <si>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</si>
  <si>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</si>
  <si>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</si>
  <si>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</si>
  <si>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</si>
  <si>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</si>
  <si>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</si>
  <si>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</si>
  <si>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</si>
  <si>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</si>
  <si>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</si>
  <si>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</si>
  <si>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</si>
  <si>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</si>
  <si>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</si>
  <si>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</si>
  <si>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</si>
  <si>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</si>
  <si>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</si>
  <si>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</si>
  <si>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</si>
  <si>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</si>
  <si>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</si>
  <si>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</si>
  <si>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</si>
  <si>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</si>
  <si>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</si>
  <si>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</si>
  <si>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</si>
  <si>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</si>
  <si>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</si>
  <si>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</si>
  <si>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</si>
  <si>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</si>
  <si>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</si>
  <si>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</si>
  <si>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</si>
  <si>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</si>
  <si>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</si>
  <si>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</si>
  <si>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</si>
  <si>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</si>
  <si>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</si>
  <si>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</si>
  <si>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</si>
  <si>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</si>
  <si>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</si>
  <si>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</si>
  <si>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</si>
  <si>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</si>
  <si>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</si>
  <si>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</si>
  <si>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</si>
  <si>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</si>
  <si>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</si>
  <si>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</si>
  <si>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</si>
  <si>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</si>
  <si>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</si>
  <si>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</si>
  <si>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</si>
  <si>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</si>
  <si>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</si>
  <si>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</si>
  <si>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</si>
  <si>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</si>
  <si>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</si>
  <si>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</si>
  <si>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</si>
  <si>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</si>
  <si>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</si>
  <si>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</si>
  <si>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</si>
  <si>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</si>
  <si>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</si>
  <si>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</si>
  <si>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</si>
  <si>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</si>
  <si>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</si>
  <si>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</si>
  <si>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</si>
  <si>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</si>
  <si>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</si>
  <si>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</si>
  <si>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</si>
  <si>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</si>
  <si>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</si>
  <si>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</si>
  <si>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</si>
  <si>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</si>
  <si>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</si>
  <si>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</si>
  <si>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</si>
  <si>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</si>
  <si>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</si>
  <si>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</si>
  <si>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</si>
  <si>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</si>
  <si>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</si>
  <si>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</si>
  <si>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</si>
  <si>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</si>
  <si>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</si>
  <si>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</si>
  <si>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</si>
  <si>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</si>
  <si>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</si>
  <si>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</si>
  <si>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</si>
  <si>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</si>
  <si>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</si>
  <si>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</si>
  <si>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</si>
  <si>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</si>
  <si>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</si>
  <si>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</si>
  <si>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</si>
  <si>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</si>
  <si>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</si>
  <si>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</si>
  <si>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</si>
  <si>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</si>
  <si>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</si>
  <si>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</si>
  <si>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</si>
  <si>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</si>
  <si>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</si>
  <si>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</si>
  <si>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</si>
  <si>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</si>
  <si>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</si>
  <si>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</si>
  <si>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</si>
  <si>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</si>
  <si>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</si>
  <si>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</si>
  <si>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</si>
  <si>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</si>
  <si>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</si>
  <si>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</si>
  <si>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</si>
  <si>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</si>
  <si>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</si>
  <si>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</si>
  <si>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</si>
  <si>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</si>
  <si>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</si>
  <si>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</si>
  <si>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</si>
  <si>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</si>
  <si>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</si>
  <si>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</si>
  <si>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</si>
  <si>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</si>
  <si>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</si>
  <si>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</si>
  <si>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</si>
  <si>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</si>
  <si>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</si>
  <si>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</si>
  <si>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</si>
  <si>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</si>
  <si>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</si>
  <si>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</si>
  <si>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</si>
  <si>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</si>
  <si>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</si>
  <si>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</si>
  <si>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</si>
  <si>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</si>
  <si>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</si>
  <si>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</si>
  <si>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</si>
  <si>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</si>
  <si>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</si>
  <si>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</si>
  <si>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</si>
  <si>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</si>
  <si>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</si>
  <si>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</si>
  <si>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</si>
  <si>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</si>
  <si>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</si>
  <si>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</si>
  <si>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</si>
  <si>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</si>
  <si>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</si>
  <si>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</si>
  <si>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</si>
  <si>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</si>
  <si>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</si>
  <si>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</si>
  <si>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</si>
  <si>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</si>
  <si>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</si>
  <si>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</si>
  <si>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</si>
  <si>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</si>
  <si>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</si>
  <si>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</si>
  <si>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</si>
  <si>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</si>
  <si>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</si>
  <si>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</si>
  <si>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</si>
  <si>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</si>
  <si>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</si>
  <si>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</si>
  <si>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</si>
  <si>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</si>
  <si>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</si>
  <si>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</si>
  <si>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</si>
  <si>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</si>
  <si>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</si>
  <si>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</si>
  <si>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</si>
  <si>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</si>
  <si>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</si>
  <si>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</si>
  <si>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</si>
  <si>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</si>
  <si>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</si>
  <si>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</si>
  <si>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</si>
  <si>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</si>
  <si>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</si>
  <si>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</si>
  <si>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</si>
  <si>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</si>
  <si>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</si>
  <si>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</si>
  <si>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</si>
  <si>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</si>
  <si>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</si>
  <si>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</si>
  <si>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</si>
  <si>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</si>
  <si>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</si>
  <si>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</si>
  <si>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</si>
  <si>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</si>
  <si>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</si>
  <si>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</si>
  <si>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</si>
  <si>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</si>
  <si>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</si>
  <si>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</si>
  <si>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</si>
  <si>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</si>
  <si>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</si>
  <si>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</si>
  <si>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</si>
  <si>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</si>
  <si>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</si>
  <si>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</si>
  <si>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</si>
  <si>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</si>
  <si>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</si>
  <si>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</si>
  <si>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</si>
  <si>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</si>
  <si>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</si>
  <si>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</si>
  <si>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</si>
  <si>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</si>
  <si>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</si>
  <si>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</si>
  <si>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</si>
  <si>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</si>
  <si>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</si>
  <si>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</si>
  <si>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</si>
  <si>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</si>
  <si>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</si>
  <si>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</si>
  <si>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</si>
  <si>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</si>
  <si>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</si>
  <si>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</si>
  <si>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</si>
  <si>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</si>
  <si>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</si>
  <si>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</si>
  <si>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</si>
  <si>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</si>
  <si>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</si>
  <si>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</si>
  <si>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</si>
  <si>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</si>
  <si>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</si>
  <si>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</si>
  <si>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</si>
  <si>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</si>
  <si>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</si>
  <si>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</si>
  <si>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</si>
  <si>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</si>
  <si>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</si>
  <si>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</si>
  <si>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</si>
  <si>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</si>
  <si>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</si>
  <si>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</si>
  <si>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</si>
  <si>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</si>
  <si>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</si>
  <si>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</si>
  <si>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</si>
  <si>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</si>
  <si>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</si>
  <si>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</si>
  <si>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</si>
  <si>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</si>
  <si>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</si>
  <si>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</si>
  <si>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</si>
  <si>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</si>
  <si>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</si>
  <si>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</si>
  <si>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</si>
  <si>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</si>
  <si>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</si>
  <si>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</si>
  <si>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</si>
  <si>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</si>
  <si>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</si>
  <si>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</si>
  <si>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</si>
  <si>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</si>
  <si>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</si>
  <si>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</si>
  <si>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</si>
  <si>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</si>
  <si>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</si>
  <si>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</si>
  <si>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</si>
  <si>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</si>
  <si>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</si>
  <si>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</si>
  <si>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</si>
  <si>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</si>
  <si>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</si>
  <si>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</si>
  <si>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</si>
  <si>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</si>
  <si>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</si>
  <si>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</si>
  <si>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</si>
  <si>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</si>
  <si>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</si>
  <si>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</si>
  <si>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</si>
  <si>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</si>
  <si>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</si>
  <si>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</si>
  <si>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</si>
  <si>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</si>
  <si>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</si>
  <si>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</si>
  <si>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</si>
  <si>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</si>
  <si>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</si>
  <si>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</si>
  <si>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</si>
  <si>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</si>
  <si>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</si>
  <si>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</si>
  <si>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</si>
  <si>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</si>
  <si>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</si>
  <si>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</si>
  <si>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</si>
  <si>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</si>
  <si>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</si>
  <si>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</si>
  <si>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</si>
  <si>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</si>
  <si>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</si>
  <si>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</si>
  <si>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</si>
  <si>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</si>
  <si>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</si>
  <si>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</si>
  <si>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</si>
  <si>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</si>
  <si>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</si>
  <si>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</si>
  <si>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</si>
  <si>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</si>
  <si>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</si>
  <si>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</si>
  <si>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</si>
  <si>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</si>
  <si>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</si>
  <si>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</si>
  <si>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</si>
  <si>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</si>
  <si>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</si>
  <si>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</si>
  <si>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</si>
  <si>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</si>
  <si>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</si>
  <si>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</si>
  <si>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</si>
  <si>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</si>
  <si>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</si>
  <si>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</si>
  <si>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</si>
  <si>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</si>
  <si>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</si>
  <si>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</si>
  <si>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</si>
  <si>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</si>
  <si>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</si>
  <si>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</si>
  <si>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</si>
  <si>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</si>
  <si>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</si>
  <si>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</si>
  <si>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</si>
  <si>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</si>
  <si>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</si>
  <si>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</si>
  <si>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</si>
  <si>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</si>
  <si>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</si>
  <si>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</si>
  <si>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</si>
  <si>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</si>
  <si>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</si>
  <si>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</si>
  <si>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</si>
  <si>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</si>
  <si>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</si>
  <si>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</si>
  <si>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</si>
  <si>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</si>
  <si>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</si>
  <si>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</si>
  <si>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</si>
  <si>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</si>
  <si>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</si>
  <si>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</si>
  <si>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</si>
  <si>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</si>
  <si>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</si>
  <si>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</si>
  <si>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</si>
  <si>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</si>
  <si>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</si>
  <si>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</si>
  <si>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</si>
  <si>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</si>
  <si>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</si>
  <si>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</si>
  <si>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</si>
  <si>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</si>
  <si>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</si>
  <si>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</si>
  <si>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</si>
  <si>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</si>
  <si>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</si>
  <si>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</si>
  <si>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</si>
  <si>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</si>
  <si>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</si>
  <si>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</si>
  <si>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</si>
  <si>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</si>
  <si>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</si>
  <si>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</si>
  <si>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</si>
  <si>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</si>
  <si>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</si>
  <si>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</si>
  <si>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</si>
  <si>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</si>
  <si>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</si>
  <si>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</si>
  <si>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</si>
  <si>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</si>
  <si>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</si>
  <si>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</si>
  <si>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</si>
  <si>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</si>
  <si>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</si>
  <si>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</si>
  <si>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</si>
  <si>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</si>
  <si>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</si>
  <si>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</si>
  <si>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</si>
  <si>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</si>
  <si>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</si>
  <si>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</si>
  <si>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</si>
  <si>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</si>
  <si>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</si>
  <si>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</si>
  <si>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</si>
  <si>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</si>
  <si>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</si>
  <si>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</si>
  <si>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</si>
  <si>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</si>
  <si>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</si>
  <si>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</si>
  <si>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</si>
  <si>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</si>
  <si>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</si>
  <si>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</si>
  <si>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</si>
  <si>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</si>
  <si>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</si>
  <si>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</si>
  <si>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</si>
  <si>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</si>
  <si>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</si>
  <si>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</si>
  <si>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</si>
  <si>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</si>
  <si>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</si>
  <si>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</si>
  <si>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</si>
  <si>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</si>
  <si>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</si>
  <si>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</si>
  <si>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</si>
  <si>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</si>
  <si>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</si>
  <si>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</si>
  <si>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</si>
  <si>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</si>
  <si>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</si>
  <si>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</si>
  <si>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</si>
  <si>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</si>
  <si>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</si>
  <si>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</si>
  <si>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</si>
  <si>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</si>
  <si>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</si>
  <si>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</si>
  <si>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</si>
  <si>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</si>
  <si>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</si>
  <si>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</si>
  <si>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</si>
  <si>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</si>
  <si>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</si>
  <si>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</si>
  <si>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</si>
  <si>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</si>
  <si>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</si>
  <si>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</si>
  <si>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</si>
  <si>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</si>
  <si>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</si>
  <si>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</si>
  <si>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</si>
  <si>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</si>
  <si>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</si>
  <si>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</si>
  <si>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</si>
  <si>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</si>
  <si>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</si>
  <si>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</si>
  <si>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</si>
  <si>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</si>
  <si>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</si>
  <si>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</si>
  <si>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</si>
  <si>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</si>
  <si>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</si>
  <si>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</si>
  <si>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</si>
  <si>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</si>
  <si>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</si>
  <si>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</si>
  <si>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</si>
  <si>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</si>
  <si>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</si>
  <si>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</si>
  <si>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</si>
  <si>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</si>
  <si>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</si>
  <si>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</si>
  <si>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</si>
  <si>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</si>
  <si>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</si>
  <si>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</si>
  <si>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</si>
  <si>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</si>
  <si>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</si>
  <si>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</si>
  <si>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</si>
  <si>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</si>
  <si>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</si>
  <si>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</si>
  <si>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</si>
  <si>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</si>
  <si>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</si>
  <si>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</si>
  <si>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</si>
  <si>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</si>
  <si>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</si>
  <si>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</si>
  <si>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</si>
  <si>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</si>
  <si>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</si>
  <si>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</si>
  <si>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</si>
  <si>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</si>
  <si>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</si>
  <si>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</si>
  <si>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</si>
  <si>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</si>
  <si>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</si>
  <si>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</si>
  <si>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</si>
  <si>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</si>
  <si>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</si>
  <si>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</si>
  <si>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</si>
  <si>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</si>
  <si>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</si>
  <si>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</si>
  <si>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</si>
  <si>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</si>
  <si>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</si>
  <si>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</si>
  <si>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</si>
  <si>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</si>
  <si>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</si>
  <si>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</si>
  <si>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</si>
  <si>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</si>
  <si>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</si>
  <si>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</si>
  <si>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</si>
  <si>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</si>
  <si>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</si>
  <si>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</si>
  <si>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</si>
  <si>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</si>
  <si>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</si>
  <si>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</si>
  <si>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</si>
  <si>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</si>
  <si>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</si>
  <si>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</si>
  <si>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</si>
  <si>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</si>
  <si>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</si>
  <si>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</si>
  <si>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</si>
  <si>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</si>
  <si>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</si>
  <si>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</si>
  <si>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</si>
  <si>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</si>
  <si>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</si>
  <si>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</si>
  <si>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</si>
  <si>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</si>
  <si>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</si>
  <si>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</si>
  <si>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</si>
  <si>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</si>
  <si>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</si>
  <si>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</si>
  <si>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</si>
  <si>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</si>
  <si>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</si>
  <si>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</si>
  <si>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</si>
  <si>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</si>
  <si>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</si>
  <si>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</si>
  <si>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</si>
  <si>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</si>
  <si>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</si>
  <si>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</si>
  <si>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</si>
  <si>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</si>
  <si>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</si>
  <si>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</si>
  <si>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</si>
  <si>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</si>
  <si>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</si>
  <si>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</si>
  <si>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</si>
  <si>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</si>
  <si>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</si>
  <si>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</si>
  <si>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</si>
  <si>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</si>
  <si>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</si>
  <si>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</si>
  <si>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</si>
  <si>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</si>
  <si>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</si>
  <si>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</si>
  <si>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</si>
  <si>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</si>
  <si>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</si>
  <si>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</si>
  <si>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</si>
  <si>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</si>
  <si>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</si>
  <si>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</si>
  <si>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</si>
  <si>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</si>
  <si>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</si>
  <si>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</si>
  <si>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</si>
  <si>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</si>
  <si>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</si>
  <si>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</si>
  <si>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</si>
  <si>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</si>
  <si>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</si>
  <si>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</si>
  <si>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</si>
  <si>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</si>
  <si>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</si>
  <si>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</si>
  <si>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</si>
  <si>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</si>
  <si>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</si>
  <si>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</si>
  <si>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</si>
  <si>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</si>
  <si>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</si>
  <si>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</si>
  <si>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</si>
  <si>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</si>
  <si>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</si>
  <si>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</si>
  <si>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</si>
  <si>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</si>
  <si>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</si>
  <si>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</si>
  <si>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</si>
  <si>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</si>
  <si>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</si>
  <si>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</si>
  <si>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</si>
  <si>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</si>
  <si>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</si>
  <si>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</si>
  <si>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</si>
  <si>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</si>
  <si>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</si>
  <si>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</si>
  <si>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</si>
  <si>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</si>
  <si>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</si>
  <si>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</si>
  <si>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</si>
  <si>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</si>
  <si>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</si>
  <si>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</si>
  <si>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</si>
  <si>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</si>
  <si>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</si>
  <si>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</si>
  <si>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</si>
  <si>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</si>
  <si>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</si>
  <si>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</si>
  <si>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</si>
  <si>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</si>
  <si>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</si>
  <si>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</si>
  <si>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</si>
  <si>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</si>
  <si>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</si>
  <si>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</si>
  <si>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</si>
  <si>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</si>
  <si>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</si>
  <si>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</si>
  <si>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</si>
  <si>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</si>
  <si>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</si>
  <si>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</si>
  <si>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</si>
  <si>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</si>
  <si>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</si>
  <si>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</si>
  <si>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</si>
  <si>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</si>
  <si>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</si>
  <si>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</si>
  <si>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</si>
  <si>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</si>
  <si>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</si>
  <si>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</si>
  <si>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</si>
  <si>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</si>
  <si>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</si>
  <si>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</si>
  <si>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</si>
  <si>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</si>
  <si>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</si>
  <si>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</si>
  <si>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</si>
  <si>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</si>
  <si>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</si>
  <si>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</si>
  <si>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</si>
  <si>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</si>
  <si>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</si>
  <si>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</si>
  <si>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</si>
  <si>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</si>
  <si>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</si>
  <si>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</si>
  <si>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</si>
  <si>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</si>
  <si>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</si>
  <si>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</si>
  <si>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</si>
  <si>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</si>
  <si>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</si>
  <si>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</si>
  <si>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</si>
  <si>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</si>
  <si>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</si>
  <si>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</si>
  <si>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</si>
  <si>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</si>
  <si>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</si>
  <si>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</si>
  <si>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</si>
  <si>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</si>
  <si>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</si>
  <si>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</si>
  <si>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</si>
  <si>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</si>
  <si>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</si>
  <si>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</si>
  <si>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</si>
  <si>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</si>
  <si>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</si>
  <si>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</si>
  <si>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</si>
  <si>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</si>
  <si>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</si>
  <si>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</si>
  <si>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</si>
  <si>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</si>
  <si>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</si>
  <si>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</si>
  <si>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</si>
  <si>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</si>
  <si>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</si>
  <si>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</si>
  <si>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</si>
  <si>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</si>
  <si>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</si>
  <si>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</si>
  <si>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</si>
  <si>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</si>
  <si>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</si>
  <si>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</si>
  <si>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</si>
  <si>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</si>
  <si>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</si>
  <si>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</si>
  <si>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</si>
  <si>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</si>
  <si>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</si>
  <si>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</si>
  <si>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</si>
  <si>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</si>
  <si>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</si>
  <si>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</si>
  <si>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</si>
  <si>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</si>
  <si>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</si>
  <si>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</si>
  <si>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</si>
  <si>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</si>
  <si>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</si>
  <si>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</si>
  <si>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</si>
  <si>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</si>
  <si>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</si>
  <si>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</si>
  <si>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</si>
  <si>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</si>
  <si>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</si>
  <si>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</si>
  <si>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</si>
  <si>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</si>
  <si>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</si>
  <si>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</si>
  <si>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</si>
  <si>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</si>
  <si>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</si>
  <si>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</si>
  <si>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</si>
  <si>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</si>
  <si>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</si>
  <si>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</si>
  <si>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</si>
  <si>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</si>
  <si>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</si>
  <si>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</si>
  <si>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</si>
  <si>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</si>
  <si>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</si>
  <si>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</si>
  <si>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</si>
  <si>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</si>
  <si>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</si>
  <si>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</si>
  <si>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</si>
  <si>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</si>
  <si>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</si>
  <si>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</si>
  <si>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</si>
  <si>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</si>
  <si>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</si>
  <si>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</si>
  <si>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</si>
  <si>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</si>
  <si>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</si>
  <si>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</si>
  <si>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</si>
  <si>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</si>
  <si>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</si>
  <si>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</si>
  <si>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</si>
  <si>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</si>
  <si>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</si>
  <si>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</si>
  <si>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</si>
  <si>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</si>
  <si>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</si>
  <si>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</si>
  <si>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</si>
  <si>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</si>
  <si>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</si>
  <si>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</si>
  <si>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</si>
  <si>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</si>
  <si>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</si>
  <si>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</si>
  <si>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</si>
  <si>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</si>
  <si>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</si>
  <si>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</si>
  <si>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</si>
  <si>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</si>
  <si>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</si>
  <si>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</si>
  <si>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</si>
  <si>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</si>
  <si>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</si>
  <si>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</si>
  <si>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</si>
  <si>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</si>
  <si>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</si>
  <si>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</si>
  <si>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</si>
  <si>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</si>
  <si>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</si>
  <si>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</si>
  <si>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</si>
  <si>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</si>
  <si>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</si>
  <si>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</si>
  <si>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</si>
  <si>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</si>
  <si>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</si>
  <si>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</si>
  <si>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</si>
  <si>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</si>
  <si>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</si>
  <si>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</si>
  <si>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</si>
  <si>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</si>
  <si>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</si>
  <si>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</si>
  <si>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</si>
  <si>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</si>
  <si>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</si>
  <si>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</si>
  <si>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</si>
  <si>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</si>
  <si>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</si>
  <si>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</si>
  <si>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</si>
  <si>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</si>
  <si>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</si>
  <si>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</si>
  <si>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</si>
  <si>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</si>
  <si>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</si>
  <si>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</si>
  <si>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</si>
  <si>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</si>
  <si>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</si>
  <si>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</si>
  <si>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</si>
  <si>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</si>
  <si>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</si>
  <si>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</si>
  <si>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</si>
  <si>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</si>
  <si>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</si>
  <si>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</si>
  <si>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</si>
  <si>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</si>
  <si>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</si>
  <si>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</si>
  <si>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</si>
  <si>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</si>
  <si>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</si>
  <si>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</si>
  <si>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</si>
  <si>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</si>
  <si>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</si>
  <si>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</si>
  <si>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</si>
  <si>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</si>
  <si>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</si>
  <si>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</si>
  <si>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</si>
  <si>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</si>
  <si>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</si>
  <si>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</si>
  <si>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</si>
  <si>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</si>
  <si>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</si>
  <si>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</si>
  <si>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</si>
  <si>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</si>
  <si>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</si>
  <si>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</si>
  <si>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</si>
  <si>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</si>
  <si>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</si>
  <si>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</si>
  <si>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</si>
  <si>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</si>
  <si>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</si>
  <si>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</si>
  <si>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</si>
  <si>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</si>
  <si>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</si>
  <si>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</si>
  <si>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</si>
  <si>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</si>
  <si>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</si>
  <si>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</si>
  <si>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</si>
  <si>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</si>
  <si>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</si>
  <si>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</si>
  <si>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</si>
  <si>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</si>
  <si>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</si>
  <si>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</si>
  <si>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</si>
  <si>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</si>
  <si>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</si>
  <si>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</si>
  <si>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</si>
  <si>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</si>
  <si>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</si>
  <si>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</si>
  <si>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</si>
  <si>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</si>
  <si>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</si>
  <si>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</si>
  <si>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</si>
  <si>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</si>
  <si>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</si>
  <si>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</si>
  <si>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</si>
  <si>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</si>
  <si>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</si>
  <si>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</si>
  <si>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</si>
  <si>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</si>
  <si>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</si>
  <si>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</si>
  <si>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</si>
  <si>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</si>
  <si>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</si>
  <si>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</si>
  <si>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</si>
  <si>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</si>
  <si>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</si>
  <si>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</si>
  <si>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</si>
  <si>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</si>
  <si>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</si>
  <si>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</si>
  <si>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</si>
  <si>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</si>
  <si>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</si>
  <si>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</si>
  <si>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</si>
  <si>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</si>
  <si>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</si>
  <si>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</si>
  <si>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</si>
  <si>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</si>
  <si>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</si>
  <si>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</si>
  <si>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</si>
  <si>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</si>
  <si>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</si>
  <si>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</si>
  <si>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</si>
  <si>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</si>
  <si>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</si>
  <si>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</si>
  <si>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</si>
  <si>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</si>
  <si>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</si>
  <si>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</si>
  <si>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</si>
  <si>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</si>
  <si>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</si>
  <si>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</si>
  <si>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</si>
  <si>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</si>
  <si>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</si>
  <si>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</si>
  <si>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</si>
  <si>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</si>
  <si>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</si>
  <si>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</si>
  <si>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</si>
  <si>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</si>
  <si>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</si>
  <si>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</si>
  <si>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</si>
  <si>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</si>
  <si>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</si>
  <si>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</si>
  <si>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</si>
  <si>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</si>
  <si>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</si>
  <si>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</si>
  <si>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</si>
  <si>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</si>
  <si>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</si>
  <si>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</si>
  <si>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</si>
  <si>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</si>
  <si>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</si>
  <si>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</si>
  <si>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</si>
  <si>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</si>
  <si>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</si>
  <si>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</si>
  <si>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</si>
  <si>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</si>
  <si>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</si>
  <si>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</si>
  <si>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</si>
  <si>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</si>
  <si>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</si>
  <si>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</si>
  <si>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</si>
  <si>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</si>
  <si>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</si>
  <si>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</si>
  <si>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</si>
  <si>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</si>
  <si>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</si>
  <si>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</si>
  <si>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</si>
  <si>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</si>
  <si>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</si>
  <si>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</si>
  <si>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</si>
  <si>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</si>
  <si>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</si>
  <si>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</si>
  <si>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</si>
  <si>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</si>
  <si>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</si>
  <si>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</si>
  <si>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</si>
  <si>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</si>
  <si>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</si>
  <si>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</si>
  <si>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</si>
  <si>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</si>
  <si>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</si>
  <si>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</si>
  <si>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</si>
  <si>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</si>
  <si>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</si>
  <si>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</si>
  <si>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</si>
  <si>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</si>
  <si>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</si>
  <si>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</si>
  <si>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</si>
  <si>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</si>
  <si>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</si>
  <si>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</si>
  <si>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</si>
  <si>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</si>
  <si>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</si>
  <si>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</si>
  <si>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</si>
  <si>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</si>
  <si>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</si>
  <si>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</si>
  <si>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</si>
  <si>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</si>
  <si>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</si>
  <si>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</si>
  <si>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</si>
  <si>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</si>
  <si>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</si>
  <si>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</si>
  <si>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</si>
  <si>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</si>
  <si>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</si>
  <si>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</si>
  <si>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</si>
  <si>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</si>
  <si>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</si>
  <si>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</si>
  <si>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</si>
  <si>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</si>
  <si>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</si>
  <si>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</si>
  <si>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</si>
  <si>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</si>
  <si>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</si>
  <si>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</si>
  <si>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</si>
  <si>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</si>
  <si>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</si>
  <si>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</si>
  <si>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</si>
  <si>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</si>
  <si>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</si>
  <si>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</si>
  <si>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</si>
  <si>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</si>
  <si>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</si>
  <si>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</si>
  <si>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</si>
  <si>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</si>
  <si>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</si>
  <si>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</si>
  <si>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</si>
  <si>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</si>
  <si>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</si>
  <si>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</si>
  <si>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</si>
  <si>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</si>
  <si>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</si>
  <si>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</si>
  <si>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</si>
  <si>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</si>
  <si>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</si>
  <si>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</si>
  <si>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</si>
  <si>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</si>
  <si>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</si>
  <si>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</si>
  <si>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</si>
  <si>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</si>
  <si>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</si>
  <si>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</si>
  <si>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</si>
  <si>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</si>
  <si>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</si>
  <si>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</si>
  <si>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</si>
  <si>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</si>
  <si>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</si>
  <si>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</si>
  <si>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</si>
  <si>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</si>
  <si>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</si>
  <si>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</si>
  <si>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</si>
  <si>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</si>
  <si>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</si>
  <si>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</si>
  <si>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</si>
  <si>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</si>
  <si>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</si>
  <si>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</si>
  <si>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</si>
  <si>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</si>
  <si>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</si>
  <si>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</si>
  <si>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</si>
  <si>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</si>
  <si>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</si>
  <si>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</si>
  <si>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</si>
  <si>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</si>
  <si>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</si>
  <si>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</si>
  <si>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</si>
  <si>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</si>
  <si>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</si>
  <si>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</si>
  <si>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</si>
  <si>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</si>
  <si>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</si>
  <si>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</si>
  <si>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</si>
  <si>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</si>
  <si>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</si>
  <si>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</si>
  <si>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</si>
  <si>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</si>
  <si>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</si>
  <si>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</si>
  <si>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</si>
  <si>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</si>
  <si>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</si>
  <si>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</si>
  <si>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</si>
  <si>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</si>
  <si>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</si>
  <si>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</si>
  <si>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</si>
  <si>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</si>
  <si>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</si>
  <si>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</si>
  <si>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</si>
  <si>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</si>
  <si>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</si>
  <si>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</si>
  <si>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</si>
  <si>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</si>
  <si>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</si>
  <si>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</si>
  <si>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</si>
  <si>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</si>
  <si>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</si>
  <si>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</si>
  <si>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</si>
  <si>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</si>
  <si>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</si>
  <si>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</si>
  <si>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</si>
  <si>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</si>
  <si>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</si>
  <si>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</si>
  <si>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</si>
  <si>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</si>
  <si>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</si>
  <si>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</si>
  <si>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</si>
  <si>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</si>
  <si>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</si>
  <si>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</si>
  <si>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</si>
  <si>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</si>
  <si>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</si>
  <si>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</si>
  <si>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</si>
  <si>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</si>
  <si>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</si>
  <si>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</si>
  <si>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</si>
  <si>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</si>
  <si>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</si>
  <si>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</si>
  <si>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</si>
  <si>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</si>
  <si>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</si>
  <si>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</si>
  <si>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</si>
  <si>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</si>
  <si>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</si>
  <si>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</si>
  <si>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</si>
  <si>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</si>
  <si>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</si>
  <si>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</si>
  <si>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</si>
  <si>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</si>
  <si>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</si>
  <si>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</si>
  <si>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</si>
  <si>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</si>
  <si>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</si>
  <si>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</si>
  <si>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</si>
  <si>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</si>
  <si>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</si>
  <si>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</si>
  <si>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</si>
  <si>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</si>
  <si>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</si>
  <si>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</si>
  <si>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</si>
  <si>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</si>
  <si>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</si>
  <si>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</si>
  <si>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</si>
  <si>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</si>
  <si>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</si>
  <si>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</si>
  <si>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</si>
  <si>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</si>
  <si>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</si>
  <si>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</si>
  <si>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</si>
  <si>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</si>
  <si>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</si>
  <si>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</si>
  <si>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</si>
  <si>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</si>
  <si>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</si>
  <si>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</si>
  <si>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</si>
  <si>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</si>
  <si>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</si>
  <si>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</si>
  <si>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</si>
  <si>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</si>
  <si>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</si>
  <si>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</si>
  <si>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</si>
  <si>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</si>
  <si>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</si>
  <si>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</si>
  <si>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</si>
  <si>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</si>
  <si>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</si>
  <si>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</si>
  <si>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</si>
  <si>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</si>
  <si>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</si>
  <si>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</si>
  <si>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</si>
  <si>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</si>
  <si>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</si>
  <si>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</si>
  <si>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</si>
  <si>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</si>
  <si>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</si>
  <si>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</si>
  <si>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</si>
  <si>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</si>
  <si>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</si>
  <si>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</si>
  <si>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</si>
  <si>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</si>
  <si>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</si>
  <si>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</si>
  <si>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</si>
  <si>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</si>
  <si>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</si>
  <si>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</si>
  <si>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</si>
  <si>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</si>
  <si>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</si>
  <si>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</si>
  <si>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</si>
  <si>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</si>
  <si>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</si>
  <si>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</si>
  <si>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</si>
  <si>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</si>
  <si>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</si>
  <si>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</si>
  <si>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</si>
  <si>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</si>
  <si>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</si>
  <si>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</si>
  <si>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</si>
  <si>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</si>
  <si>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</si>
  <si>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</si>
  <si>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</si>
  <si>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</si>
  <si>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</si>
  <si>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</si>
  <si>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</si>
  <si>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</si>
  <si>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</si>
  <si>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</si>
  <si>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</si>
  <si>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</si>
  <si>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</si>
  <si>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</si>
  <si>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</si>
  <si>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</si>
  <si>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</si>
  <si>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</si>
  <si>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</si>
  <si>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</si>
  <si>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</si>
  <si>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</si>
  <si>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</si>
  <si>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</si>
  <si>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</si>
  <si>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</si>
  <si>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</si>
  <si>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</si>
  <si>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</si>
  <si>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</si>
  <si>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</si>
  <si>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</si>
  <si>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</si>
  <si>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</si>
  <si>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</si>
  <si>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</si>
  <si>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</si>
  <si>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</si>
  <si>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</si>
  <si>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</si>
  <si>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</si>
  <si>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</si>
  <si>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</si>
  <si>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</si>
  <si>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</si>
  <si>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</si>
  <si>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</si>
  <si>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</si>
  <si>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</si>
  <si>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</si>
  <si>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</si>
  <si>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</si>
  <si>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</si>
  <si>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</si>
  <si>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</si>
  <si>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</si>
  <si>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</si>
  <si>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</si>
  <si>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</si>
  <si>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</si>
  <si>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</si>
  <si>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</si>
  <si>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</si>
  <si>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</si>
  <si>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</si>
  <si>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</si>
  <si>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</si>
  <si>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</si>
  <si>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</si>
  <si>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</si>
  <si>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</si>
  <si>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</si>
  <si>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</si>
  <si>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</si>
  <si>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</si>
  <si>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</si>
  <si>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</si>
  <si>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</si>
  <si>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</si>
  <si>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</si>
  <si>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</si>
  <si>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</si>
  <si>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</si>
  <si>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</si>
  <si>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</si>
  <si>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</si>
  <si>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</si>
  <si>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</si>
  <si>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</si>
  <si>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</si>
  <si>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</si>
  <si>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</si>
  <si>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</si>
  <si>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</si>
  <si>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</si>
  <si>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</si>
  <si>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</si>
  <si>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</si>
  <si>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</si>
  <si>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</si>
  <si>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</si>
  <si>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</si>
  <si>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</si>
  <si>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</si>
  <si>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</si>
  <si>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</si>
  <si>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</si>
  <si>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</si>
  <si>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</si>
  <si>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</si>
  <si>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</si>
  <si>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</si>
  <si>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</si>
  <si>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</si>
  <si>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</si>
  <si>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</si>
  <si>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</si>
  <si>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</si>
  <si>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</si>
  <si>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</si>
  <si>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</si>
  <si>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</si>
  <si>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</si>
  <si>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</si>
  <si>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</si>
  <si>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</si>
  <si>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</si>
  <si>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</si>
  <si>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</si>
  <si>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</si>
  <si>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</si>
  <si>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</si>
  <si>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</si>
  <si>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</si>
  <si>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</si>
  <si>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</si>
  <si>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</si>
  <si>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</si>
  <si>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</si>
  <si>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</si>
  <si>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</si>
  <si>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</si>
  <si>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</si>
  <si>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</si>
  <si>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</si>
  <si>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</si>
  <si>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</si>
  <si>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</si>
  <si>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</si>
  <si>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</si>
  <si>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</si>
  <si>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</si>
  <si>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</si>
  <si>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</si>
  <si>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</si>
  <si>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</si>
  <si>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</si>
  <si>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</si>
  <si>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</si>
  <si>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</si>
  <si>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</si>
  <si>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</si>
  <si>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</si>
  <si>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</si>
  <si>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</si>
  <si>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</si>
  <si>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</si>
  <si>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</si>
  <si>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</si>
  <si>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</si>
  <si>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</si>
  <si>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</si>
  <si>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</si>
  <si>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</si>
  <si>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</si>
  <si>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</si>
  <si>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</si>
  <si>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</si>
  <si>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</si>
  <si>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</si>
  <si>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</si>
  <si>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</si>
  <si>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</si>
  <si>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</si>
  <si>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</si>
  <si>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</si>
  <si>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</si>
  <si>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</si>
  <si>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</si>
  <si>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</si>
  <si>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</si>
  <si>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</si>
  <si>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</si>
  <si>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</si>
  <si>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</si>
  <si>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</si>
  <si>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</si>
  <si>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</si>
  <si>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</si>
  <si>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</si>
  <si>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</si>
  <si>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</si>
  <si>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</si>
  <si>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</si>
  <si>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</si>
  <si>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</si>
  <si>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</si>
  <si>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</si>
  <si>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</si>
  <si>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</si>
  <si>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</si>
  <si>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</si>
  <si>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</si>
  <si>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</si>
  <si>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</si>
  <si>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</si>
  <si>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</si>
  <si>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</si>
  <si>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</si>
  <si>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</si>
  <si>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</si>
  <si>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</si>
  <si>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</si>
  <si>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</si>
  <si>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</si>
  <si>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</si>
  <si>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</si>
  <si>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</si>
  <si>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</si>
  <si>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</si>
  <si>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</si>
  <si>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</si>
  <si>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</si>
  <si>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</si>
  <si>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</si>
  <si>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</si>
  <si>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</si>
  <si>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</si>
  <si>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</si>
  <si>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</si>
  <si>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</si>
  <si>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</si>
  <si>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</si>
  <si>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</si>
  <si>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</si>
  <si>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</si>
  <si>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</si>
  <si>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</si>
  <si>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</si>
  <si>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</si>
  <si>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</si>
  <si>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</si>
  <si>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</si>
  <si>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</si>
  <si>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</si>
  <si>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</si>
  <si>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</si>
  <si>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</si>
  <si>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</si>
  <si>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</si>
  <si>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</si>
  <si>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</si>
  <si>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</si>
  <si>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</si>
  <si>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</si>
  <si>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</si>
  <si>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</si>
  <si>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</si>
  <si>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</si>
  <si>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</si>
  <si>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</si>
  <si>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</si>
  <si>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</si>
  <si>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</si>
  <si>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</si>
  <si>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</si>
  <si>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</si>
  <si>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</si>
  <si>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</si>
  <si>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</si>
  <si>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</si>
  <si>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</si>
  <si>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</si>
  <si>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</si>
  <si>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</si>
  <si>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</si>
  <si>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</si>
  <si>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</si>
  <si>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</si>
  <si>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</si>
  <si>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</si>
  <si>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</si>
  <si>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</si>
  <si>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</si>
  <si>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</si>
  <si>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</si>
  <si>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</si>
  <si>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</si>
  <si>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</si>
  <si>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</si>
  <si>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</si>
  <si>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</si>
  <si>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</si>
  <si>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</si>
  <si>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</si>
  <si>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</si>
  <si>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</si>
  <si>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</si>
  <si>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</si>
  <si>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</si>
  <si>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</si>
  <si>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</si>
  <si>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</si>
  <si>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</si>
  <si>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</si>
  <si>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</si>
  <si>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</si>
  <si>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</si>
  <si>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</si>
  <si>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</si>
  <si>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</si>
  <si>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</si>
  <si>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</si>
  <si>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</si>
  <si>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</si>
  <si>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</si>
  <si>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</si>
  <si>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</si>
  <si>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</si>
  <si>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</si>
  <si>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</si>
  <si>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</si>
  <si>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</si>
  <si>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</si>
  <si>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</si>
  <si>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</si>
  <si>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</si>
  <si>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</si>
  <si>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</si>
  <si>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</si>
  <si>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</si>
  <si>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</si>
  <si>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</si>
  <si>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</si>
  <si>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</si>
  <si>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</si>
  <si>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</si>
  <si>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</si>
  <si>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</si>
  <si>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</si>
  <si>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</si>
  <si>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</si>
  <si>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</si>
  <si>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</si>
  <si>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</si>
  <si>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</si>
  <si>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</si>
  <si>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</si>
  <si>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</si>
  <si>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</si>
  <si>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</si>
  <si>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</si>
  <si>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</si>
  <si>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</si>
  <si>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</si>
  <si>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</si>
  <si>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</si>
  <si>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</si>
  <si>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</si>
  <si>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</si>
  <si>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</si>
  <si>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</si>
  <si>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</si>
  <si>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</si>
  <si>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</si>
  <si>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</si>
  <si>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</si>
  <si>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</si>
  <si>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</si>
  <si>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</si>
  <si>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</si>
  <si>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</si>
  <si>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</si>
  <si>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</si>
  <si>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</si>
  <si>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</si>
  <si>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</si>
  <si>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</si>
  <si>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</si>
  <si>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</si>
  <si>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</si>
  <si>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</si>
  <si>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</si>
  <si>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</si>
  <si>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</si>
  <si>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</si>
  <si>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</si>
  <si>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</si>
  <si>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</si>
  <si>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</si>
  <si>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</si>
  <si>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</si>
  <si>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</si>
  <si>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</si>
  <si>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</si>
  <si>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</si>
  <si>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</si>
  <si>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</si>
  <si>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</si>
  <si>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</si>
  <si>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</si>
  <si>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</si>
  <si>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</si>
  <si>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</si>
  <si>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</si>
  <si>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</si>
  <si>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</si>
  <si>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</si>
  <si>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</si>
  <si>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</si>
  <si>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</si>
  <si>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</si>
  <si>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</si>
  <si>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</si>
  <si>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</si>
  <si>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</si>
  <si>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</si>
  <si>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</si>
  <si>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</si>
  <si>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</si>
  <si>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</si>
  <si>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</si>
  <si>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</si>
  <si>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</si>
  <si>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</si>
  <si>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</si>
  <si>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</si>
  <si>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</si>
  <si>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</si>
  <si>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</si>
  <si>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</si>
  <si>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</si>
  <si>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</si>
  <si>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</si>
  <si>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</si>
  <si>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</si>
  <si>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</si>
  <si>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</si>
  <si>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</si>
  <si>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</si>
  <si>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</si>
  <si>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</si>
  <si>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</si>
  <si>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</si>
  <si>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</si>
  <si>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</si>
  <si>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</si>
  <si>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</si>
  <si>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</si>
  <si>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</si>
  <si>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</si>
  <si>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</si>
  <si>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</si>
  <si>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</si>
  <si>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</si>
  <si>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</si>
  <si>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</si>
  <si>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</si>
  <si>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</si>
  <si>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</si>
  <si>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</si>
  <si>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</si>
  <si>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</si>
  <si>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</si>
  <si>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</si>
  <si>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</si>
  <si>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</si>
  <si>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</si>
  <si>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</si>
  <si>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</si>
  <si>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</si>
  <si>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</si>
  <si>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</si>
  <si>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</si>
  <si>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</si>
  <si>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</si>
  <si>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</si>
  <si>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</si>
  <si>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</si>
  <si>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</si>
  <si>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</si>
  <si>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</si>
  <si>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</si>
  <si>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</si>
  <si>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</si>
  <si>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</si>
  <si>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</si>
  <si>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</si>
  <si>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</si>
  <si>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</si>
  <si>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</si>
  <si>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</si>
  <si>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</si>
  <si>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</si>
  <si>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</si>
  <si>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</si>
  <si>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</si>
  <si>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</si>
  <si>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</si>
  <si>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</si>
  <si>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</si>
  <si>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</si>
  <si>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</si>
  <si>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</si>
  <si>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</si>
  <si>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</si>
  <si>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</si>
  <si>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</si>
  <si>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</si>
  <si>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</si>
  <si>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</si>
  <si>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</si>
  <si>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</si>
  <si>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</si>
  <si>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</si>
  <si>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</si>
  <si>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</si>
  <si>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</si>
  <si>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</si>
  <si>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</si>
  <si>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</si>
  <si>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</si>
  <si>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</si>
  <si>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</si>
  <si>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</si>
  <si>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</si>
  <si>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</si>
  <si>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</si>
  <si>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</si>
  <si>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</si>
  <si>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</si>
  <si>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</si>
  <si>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</si>
  <si>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</si>
  <si>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</si>
  <si>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</si>
  <si>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</si>
  <si>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</si>
  <si>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</si>
  <si>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</si>
  <si>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</si>
  <si>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</si>
  <si>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</si>
  <si>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</si>
  <si>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</si>
  <si>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</si>
  <si>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</si>
  <si>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</si>
  <si>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</si>
  <si>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</si>
  <si>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</si>
  <si>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</si>
  <si>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</si>
  <si>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</si>
  <si>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</si>
  <si>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</si>
  <si>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</si>
  <si>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</si>
  <si>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</si>
  <si>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</si>
  <si>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</si>
  <si>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</si>
  <si>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</si>
  <si>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</si>
  <si>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</si>
  <si>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</si>
  <si>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</si>
  <si>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</si>
  <si>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</si>
  <si>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</si>
  <si>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</si>
  <si>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</si>
  <si>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</si>
  <si>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</si>
  <si>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</si>
  <si>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</si>
  <si>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</si>
  <si>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</si>
  <si>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</si>
  <si>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</si>
  <si>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</si>
  <si>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</si>
  <si>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</si>
  <si>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</si>
  <si>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</si>
  <si>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</si>
  <si>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</si>
  <si>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</si>
  <si>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</si>
  <si>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</si>
  <si>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</si>
  <si>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</si>
  <si>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</si>
  <si>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</si>
  <si>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</si>
  <si>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</si>
  <si>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</si>
  <si>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</si>
  <si>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</si>
  <si>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</si>
  <si>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</si>
  <si>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</si>
  <si>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</si>
  <si>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</si>
  <si>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</si>
  <si>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</si>
  <si>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</si>
  <si>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</si>
  <si>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</si>
  <si>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</si>
  <si>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</si>
  <si>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</si>
  <si>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</si>
  <si>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</si>
  <si>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</si>
  <si>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</si>
  <si>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</si>
  <si>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</si>
  <si>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</si>
  <si>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</si>
  <si>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</si>
  <si>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</si>
  <si>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</si>
  <si>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</si>
  <si>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</si>
  <si>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</si>
  <si>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</si>
  <si>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</si>
  <si>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</si>
  <si>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</si>
  <si>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</si>
  <si>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</si>
  <si>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</si>
  <si>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</si>
  <si>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</si>
  <si>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</si>
  <si>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</si>
  <si>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</si>
  <si>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</si>
  <si>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</si>
  <si>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</si>
  <si>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</si>
  <si>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</si>
  <si>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</si>
  <si>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</si>
  <si>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</si>
  <si>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</si>
  <si>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</si>
  <si>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</si>
  <si>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</si>
  <si>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</si>
  <si>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</si>
  <si>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</si>
  <si>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</si>
  <si>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</si>
  <si>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</si>
  <si>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</si>
  <si>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</si>
  <si>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</si>
  <si>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</si>
  <si>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</si>
  <si>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</si>
  <si>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</si>
  <si>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</si>
  <si>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</si>
  <si>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</si>
  <si>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</si>
  <si>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</si>
  <si>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</si>
  <si>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</si>
  <si>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</si>
  <si>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</si>
  <si>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</si>
  <si>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</si>
  <si>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</si>
  <si>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</si>
  <si>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</si>
  <si>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</si>
  <si>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</si>
  <si>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</si>
  <si>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</si>
  <si>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</si>
  <si>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</si>
  <si>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</si>
  <si>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</si>
  <si>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</si>
  <si>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</si>
  <si>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</si>
  <si>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</si>
  <si>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</si>
  <si>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</si>
  <si>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</si>
  <si>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</si>
  <si>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</si>
  <si>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</si>
  <si>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</si>
  <si>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</si>
  <si>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</si>
  <si>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</si>
  <si>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</si>
  <si>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</si>
  <si>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</si>
  <si>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</si>
  <si>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</si>
  <si>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</si>
  <si>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</si>
  <si>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</si>
  <si>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</si>
  <si>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</si>
  <si>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</si>
  <si>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</si>
  <si>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</si>
  <si>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</si>
  <si>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</si>
  <si>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</si>
  <si>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</si>
  <si>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</si>
  <si>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</si>
  <si>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</si>
  <si>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</si>
  <si>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</si>
  <si>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</si>
  <si>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</si>
  <si>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</si>
  <si>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</si>
  <si>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</si>
  <si>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</si>
  <si>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</si>
  <si>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</si>
  <si>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</si>
  <si>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</si>
  <si>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</si>
  <si>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</si>
  <si>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</si>
  <si>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</si>
  <si>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</si>
  <si>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</si>
  <si>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</si>
  <si>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</si>
  <si>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</si>
  <si>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</si>
  <si>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</si>
  <si>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</si>
  <si>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</si>
  <si>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</si>
  <si>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</si>
  <si>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</si>
  <si>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</si>
  <si>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</si>
  <si>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</si>
  <si>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</si>
  <si>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</si>
  <si>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</si>
  <si>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</si>
  <si>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</si>
  <si>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</si>
  <si>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</si>
  <si>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</si>
  <si>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</si>
  <si>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</si>
  <si>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</si>
  <si>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</si>
  <si>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</si>
  <si>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</si>
  <si>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</si>
  <si>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</si>
  <si>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</si>
  <si>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</si>
  <si>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</si>
  <si>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</si>
  <si>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</si>
  <si>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</si>
  <si>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</si>
  <si>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</si>
  <si>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</si>
  <si>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</si>
  <si>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</si>
  <si>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</si>
  <si>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</si>
  <si>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</si>
  <si>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</si>
  <si>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</si>
  <si>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</si>
  <si>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</si>
  <si>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</si>
  <si>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</si>
  <si>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</si>
  <si>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</si>
  <si>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</si>
  <si>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</si>
  <si>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</si>
  <si>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</si>
  <si>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</si>
  <si>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</si>
  <si>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</si>
  <si>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</si>
  <si>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</si>
  <si>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</si>
  <si>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</si>
  <si>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</si>
  <si>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</si>
  <si>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</si>
  <si>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</si>
  <si>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</si>
  <si>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</si>
  <si>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</si>
  <si>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</si>
  <si>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</si>
  <si>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</si>
  <si>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</si>
  <si>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</si>
  <si>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</si>
  <si>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</si>
  <si>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</si>
  <si>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</si>
  <si>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</si>
  <si>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</si>
  <si>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</si>
  <si>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</si>
  <si>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</si>
  <si>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</si>
  <si>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</si>
  <si>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</si>
  <si>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</si>
  <si>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</si>
  <si>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</si>
  <si>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</si>
  <si>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</si>
  <si>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</si>
  <si>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</si>
  <si>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</si>
  <si>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</si>
  <si>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</si>
  <si>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</si>
  <si>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</si>
  <si>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</si>
  <si>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</si>
  <si>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</si>
  <si>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</si>
  <si>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</si>
  <si>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</si>
  <si>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</si>
  <si>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</si>
  <si>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</si>
  <si>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</si>
  <si>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</si>
  <si>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</si>
  <si>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</si>
  <si>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</si>
  <si>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</si>
  <si>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</si>
  <si>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</si>
  <si>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</si>
  <si>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</si>
  <si>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</si>
  <si>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</si>
  <si>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</si>
  <si>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</si>
  <si>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</si>
  <si>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</si>
  <si>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</si>
  <si>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</si>
  <si>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</si>
  <si>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</si>
  <si>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</si>
  <si>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</si>
  <si>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</si>
  <si>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</si>
  <si>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</si>
  <si>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</si>
  <si>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</si>
  <si>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</si>
  <si>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</si>
  <si>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</si>
  <si>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</si>
  <si>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</si>
  <si>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</si>
  <si>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</si>
  <si>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</si>
  <si>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</si>
  <si>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</si>
  <si>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</si>
  <si>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</si>
  <si>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</si>
  <si>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</si>
  <si>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</si>
  <si>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</si>
  <si>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</si>
  <si>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</si>
  <si>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</si>
  <si>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</si>
  <si>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</si>
  <si>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</si>
  <si>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</si>
  <si>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</si>
  <si>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</si>
  <si>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</si>
  <si>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</si>
  <si>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</si>
  <si>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</si>
  <si>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</si>
  <si>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</si>
  <si>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</si>
  <si>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</si>
  <si>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</si>
  <si>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</si>
  <si>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</si>
  <si>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</si>
  <si>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</si>
  <si>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</si>
  <si>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</si>
  <si>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</si>
  <si>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</si>
  <si>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</si>
  <si>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</si>
  <si>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</si>
  <si>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</si>
  <si>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</si>
  <si>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</si>
  <si>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</si>
  <si>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</si>
  <si>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</si>
  <si>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</si>
  <si>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</si>
  <si>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</si>
  <si>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</si>
  <si>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</si>
  <si>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</si>
  <si>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</si>
  <si>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</si>
  <si>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</si>
  <si>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</si>
  <si>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</si>
  <si>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</si>
  <si>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</si>
  <si>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</si>
  <si>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</si>
  <si>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</si>
  <si>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</si>
  <si>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</si>
  <si>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</si>
  <si>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</si>
  <si>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</si>
  <si>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</si>
  <si>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</si>
  <si>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</si>
  <si>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</si>
  <si>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</si>
  <si>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</si>
  <si>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</si>
  <si>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</si>
  <si>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</si>
  <si>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</si>
  <si>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</si>
  <si>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</si>
  <si>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</si>
  <si>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</si>
  <si>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</si>
  <si>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</si>
  <si>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</si>
  <si>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</si>
  <si>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</si>
  <si>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</si>
  <si>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</si>
  <si>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</si>
  <si>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</si>
  <si>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</si>
  <si>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</si>
  <si>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</si>
  <si>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</si>
  <si>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</si>
  <si>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</si>
  <si>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</si>
  <si>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</si>
  <si>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</si>
  <si>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</si>
  <si>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</si>
  <si>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</si>
  <si>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</si>
  <si>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</si>
  <si>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</si>
  <si>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</si>
  <si>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</si>
  <si>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</si>
  <si>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</si>
  <si>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</si>
  <si>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</si>
  <si>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</si>
  <si>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</si>
  <si>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</si>
  <si>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</si>
  <si>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</si>
  <si>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</si>
  <si>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</si>
  <si>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</si>
  <si>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</si>
  <si>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</si>
  <si>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</si>
  <si>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</si>
  <si>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</si>
  <si>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</si>
  <si>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</si>
  <si>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</si>
  <si>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</si>
  <si>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</si>
  <si>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</si>
  <si>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</si>
  <si>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</si>
  <si>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</si>
  <si>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</si>
  <si>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</si>
  <si>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</si>
  <si>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</si>
  <si>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</si>
  <si>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</si>
  <si>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</si>
  <si>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</si>
  <si>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</si>
  <si>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</si>
  <si>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</si>
  <si>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</si>
  <si>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</si>
  <si>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</si>
  <si>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</si>
  <si>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</si>
  <si>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</si>
  <si>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</si>
  <si>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</si>
  <si>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</si>
  <si>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</si>
  <si>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</si>
  <si>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</si>
  <si>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</si>
  <si>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</si>
  <si>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</si>
  <si>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</si>
  <si>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</si>
  <si>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</si>
  <si>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</si>
  <si>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</si>
  <si>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</si>
  <si>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</si>
  <si>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</si>
  <si>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</si>
  <si>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</si>
  <si>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</si>
  <si>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</si>
  <si>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</si>
  <si>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</si>
  <si>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</si>
  <si>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</si>
  <si>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</si>
  <si>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</si>
  <si>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</si>
  <si>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</si>
  <si>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</si>
  <si>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</si>
  <si>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</si>
  <si>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</si>
  <si>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</si>
  <si>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</si>
  <si>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</si>
  <si>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</si>
  <si>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</si>
  <si>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</si>
  <si>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</si>
  <si>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</si>
  <si>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</si>
  <si>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</si>
  <si>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</si>
  <si>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</si>
  <si>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</si>
  <si>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</si>
  <si>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</si>
  <si>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</si>
  <si>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</si>
  <si>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</si>
  <si>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</si>
  <si>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</si>
  <si>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</si>
  <si>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</si>
  <si>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</si>
  <si>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</si>
  <si>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</si>
  <si>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</si>
  <si>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</si>
  <si>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</si>
  <si>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</si>
  <si>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</si>
  <si>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</si>
  <si>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</si>
  <si>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</si>
  <si>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</si>
  <si>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</si>
  <si>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</si>
  <si>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</si>
  <si>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</si>
  <si>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</si>
  <si>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</si>
  <si>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</si>
  <si>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</si>
  <si>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</si>
  <si>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</si>
  <si>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</si>
  <si>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</si>
  <si>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</si>
  <si>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</si>
  <si>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</si>
  <si>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</si>
  <si>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</si>
  <si>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</si>
  <si>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</si>
  <si>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</si>
  <si>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</si>
  <si>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</si>
  <si>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</si>
  <si>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</si>
  <si>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</si>
  <si>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</si>
  <si>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</si>
  <si>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</si>
  <si>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</si>
  <si>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</si>
  <si>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</si>
  <si>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</si>
  <si>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</si>
  <si>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</si>
  <si>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</si>
  <si>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</si>
  <si>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</si>
  <si>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</si>
  <si>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</si>
  <si>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</si>
  <si>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</si>
  <si>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</si>
  <si>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</si>
  <si>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</si>
  <si>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</si>
  <si>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</si>
  <si>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</si>
  <si>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</si>
  <si>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</si>
  <si>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</si>
  <si>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</si>
  <si>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</si>
  <si>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</si>
  <si>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</si>
  <si>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</si>
  <si>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</si>
  <si>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</si>
  <si>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</si>
  <si>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</si>
  <si>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</si>
  <si>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</si>
  <si>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</si>
  <si>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</si>
  <si>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</si>
  <si>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</si>
  <si>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</si>
  <si>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</si>
  <si>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</si>
  <si>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</si>
  <si>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</si>
  <si>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</si>
  <si>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</si>
  <si>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</si>
  <si>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</si>
  <si>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</si>
  <si>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</si>
  <si>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</si>
  <si>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</si>
  <si>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</si>
  <si>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</si>
  <si>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</si>
  <si>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</si>
  <si>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</si>
  <si>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</si>
  <si>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</si>
  <si>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</si>
  <si>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</si>
  <si>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</si>
  <si>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</si>
  <si>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</si>
  <si>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</si>
  <si>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</si>
  <si>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</si>
  <si>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</si>
  <si>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</si>
  <si>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</si>
  <si>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</si>
  <si>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</si>
  <si>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</si>
  <si>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</si>
  <si>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</si>
  <si>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</si>
  <si>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</si>
  <si>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</si>
  <si>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</si>
  <si>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</si>
  <si>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</si>
  <si>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</si>
  <si>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</si>
  <si>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</si>
  <si>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</si>
  <si>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</si>
  <si>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</si>
  <si>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</si>
  <si>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</si>
  <si>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</si>
  <si>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</si>
  <si>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</si>
  <si>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</si>
  <si>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</si>
  <si>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</si>
  <si>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</si>
  <si>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</si>
  <si>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</si>
  <si>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</si>
  <si>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</si>
  <si>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</si>
  <si>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</si>
  <si>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</si>
  <si>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</si>
  <si>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</si>
  <si>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</si>
  <si>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</si>
  <si>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</si>
  <si>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</si>
  <si>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</si>
  <si>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</si>
  <si>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</si>
  <si>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</si>
  <si>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</si>
  <si>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</si>
  <si>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</si>
  <si>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</si>
  <si>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</si>
  <si>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</si>
  <si>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</si>
  <si>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</si>
  <si>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</si>
  <si>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</si>
  <si>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</si>
  <si>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</si>
  <si>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</si>
  <si>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</si>
  <si>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</si>
  <si>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</si>
  <si>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</si>
  <si>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</si>
  <si>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</si>
  <si>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</si>
  <si>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</si>
  <si>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</si>
  <si>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</si>
  <si>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</si>
  <si>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</si>
  <si>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</si>
  <si>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</si>
  <si>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</si>
  <si>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</si>
  <si>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</si>
  <si>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</si>
  <si>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</si>
  <si>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</si>
  <si>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</si>
  <si>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</si>
  <si>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</si>
  <si>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</si>
  <si>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</si>
  <si>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</si>
  <si>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</si>
  <si>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</si>
  <si>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</si>
  <si>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</si>
  <si>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</si>
  <si>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</si>
  <si>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</si>
  <si>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</si>
  <si>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</si>
  <si>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</si>
  <si>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</si>
  <si>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</si>
  <si>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</si>
  <si>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</si>
  <si>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</si>
  <si>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</si>
  <si>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</si>
  <si>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</si>
  <si>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</si>
  <si>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</si>
  <si>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</si>
  <si>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</si>
  <si>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</si>
  <si>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</si>
  <si>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</si>
  <si>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</si>
  <si>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</si>
  <si>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</si>
  <si>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</si>
  <si>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</si>
  <si>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</si>
  <si>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</si>
  <si>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</si>
  <si>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</si>
  <si>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</si>
  <si>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</si>
  <si>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</si>
  <si>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</si>
  <si>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</si>
  <si>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</si>
  <si>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</si>
  <si>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</si>
  <si>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</si>
  <si>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</si>
  <si>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</si>
  <si>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</si>
  <si>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</si>
  <si>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</si>
  <si>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</si>
  <si>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</si>
  <si>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</si>
  <si>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</si>
  <si>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</si>
  <si>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</si>
  <si>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</si>
  <si>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</si>
  <si>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</si>
  <si>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</si>
  <si>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</si>
  <si>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</si>
  <si>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</si>
  <si>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</si>
  <si>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</si>
  <si>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</si>
  <si>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</si>
  <si>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</si>
  <si>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</si>
  <si>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</si>
  <si>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</si>
  <si>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</si>
  <si>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</si>
  <si>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</si>
  <si>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</si>
  <si>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</si>
  <si>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</si>
  <si>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</si>
  <si>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</si>
  <si>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</si>
  <si>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</si>
  <si>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</si>
  <si>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</si>
  <si>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</si>
  <si>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</si>
  <si>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</si>
  <si>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</si>
  <si>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</si>
  <si>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</si>
  <si>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</si>
  <si>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</si>
  <si>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</si>
  <si>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</si>
  <si>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</si>
  <si>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</si>
  <si>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</si>
  <si>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</si>
  <si>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</si>
  <si>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</si>
  <si>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</si>
  <si>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</si>
  <si>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</si>
  <si>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</si>
  <si>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</si>
  <si>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</si>
  <si>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</si>
  <si>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</si>
  <si>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</si>
  <si>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</si>
  <si>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</si>
  <si>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</si>
  <si>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</si>
  <si>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</si>
  <si>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</si>
  <si>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</si>
  <si>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</si>
  <si>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</si>
  <si>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</si>
  <si>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</si>
  <si>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</si>
  <si>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</si>
  <si>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</si>
  <si>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</si>
  <si>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</si>
  <si>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</si>
  <si>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</si>
  <si>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</si>
  <si>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</si>
  <si>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</si>
  <si>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</si>
  <si>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</si>
  <si>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</si>
  <si>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</si>
  <si>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</si>
  <si>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</si>
  <si>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</si>
  <si>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</si>
  <si>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</si>
  <si>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</si>
  <si>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</si>
  <si>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</si>
  <si>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</si>
  <si>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</si>
  <si>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</si>
  <si>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</si>
  <si>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</si>
  <si>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</si>
  <si>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</si>
  <si>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</si>
  <si>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</si>
  <si>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</si>
  <si>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</si>
  <si>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</si>
  <si>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</si>
  <si>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</si>
  <si>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</si>
  <si>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</si>
  <si>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</si>
  <si>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</si>
  <si>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</si>
  <si>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</si>
  <si>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</si>
  <si>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</si>
  <si>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</si>
  <si>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</si>
  <si>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</si>
  <si>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</si>
  <si>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</si>
  <si>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</si>
  <si>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</si>
  <si>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</si>
  <si>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</si>
  <si>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</si>
  <si>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</si>
  <si>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</si>
  <si>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</si>
  <si>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</si>
  <si>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</si>
  <si>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</si>
  <si>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</si>
  <si>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</si>
  <si>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</si>
  <si>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</si>
  <si>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</si>
  <si>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</si>
  <si>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</si>
  <si>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</si>
  <si>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</si>
  <si>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</si>
  <si>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</si>
  <si>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</si>
  <si>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</si>
  <si>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</si>
  <si>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</si>
  <si>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</si>
  <si>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</si>
  <si>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</si>
  <si>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</si>
  <si>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</si>
  <si>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</si>
  <si>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</si>
  <si>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</si>
  <si>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</si>
  <si>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</si>
  <si>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</si>
  <si>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</si>
  <si>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</si>
  <si>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</si>
  <si>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</si>
  <si>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</si>
  <si>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</si>
  <si>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</si>
  <si>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</si>
  <si>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</si>
  <si>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</si>
  <si>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</si>
  <si>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</si>
  <si>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</si>
  <si>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</si>
  <si>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</si>
  <si>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</si>
  <si>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</si>
  <si>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</si>
  <si>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</si>
  <si>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</si>
  <si>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</si>
  <si>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</si>
  <si>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</si>
  <si>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</si>
  <si>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</si>
  <si>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</si>
  <si>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</si>
  <si>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</si>
  <si>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</si>
  <si>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</si>
  <si>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</si>
  <si>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</si>
  <si>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</si>
  <si>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</si>
  <si>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</si>
  <si>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</si>
  <si>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</si>
  <si>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</si>
  <si>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</si>
  <si>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</si>
  <si>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</si>
  <si>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</si>
  <si>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</si>
  <si>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</si>
  <si>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</si>
  <si>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</si>
  <si>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</si>
  <si>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</si>
  <si>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</si>
  <si>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</si>
  <si>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</si>
  <si>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</si>
  <si>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</si>
  <si>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</si>
  <si>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</si>
  <si>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</si>
  <si>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</si>
  <si>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</si>
  <si>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</si>
  <si>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</si>
  <si>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</si>
  <si>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</si>
  <si>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</si>
  <si>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</si>
  <si>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</si>
  <si>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</si>
  <si>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</si>
  <si>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</si>
  <si>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</si>
  <si>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</si>
  <si>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</si>
  <si>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</si>
  <si>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</si>
  <si>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</si>
  <si>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</si>
  <si>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</si>
  <si>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</si>
  <si>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</si>
  <si>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</si>
  <si>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</si>
  <si>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</si>
  <si>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</si>
  <si>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</si>
  <si>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</si>
  <si>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</si>
  <si>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</si>
  <si>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</si>
  <si>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</si>
  <si>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</si>
  <si>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</si>
  <si>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</si>
  <si>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</si>
  <si>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</si>
  <si>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</si>
  <si>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</si>
  <si>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</si>
  <si>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</si>
  <si>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</si>
  <si>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</si>
  <si>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</si>
  <si>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</si>
  <si>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</si>
  <si>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</si>
  <si>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</si>
  <si>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</si>
  <si>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</si>
  <si>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</si>
  <si>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</si>
  <si>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</si>
  <si>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</si>
  <si>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</si>
  <si>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</si>
  <si>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</si>
  <si>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</si>
  <si>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</si>
  <si>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</si>
  <si>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</si>
  <si>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</si>
  <si>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</si>
  <si>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</si>
  <si>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</si>
  <si>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</si>
  <si>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</si>
  <si>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</si>
  <si>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</si>
  <si>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</si>
  <si>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</si>
  <si>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</si>
  <si>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</si>
  <si>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</si>
  <si>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</si>
  <si>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</si>
  <si>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</si>
  <si>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</si>
  <si>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</si>
  <si>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</si>
  <si>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</si>
  <si>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</si>
  <si>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</si>
  <si>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</si>
  <si>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</si>
  <si>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</si>
  <si>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</si>
  <si>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</si>
  <si>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</si>
  <si>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</si>
  <si>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</si>
  <si>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</si>
  <si>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</si>
  <si>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</si>
  <si>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</si>
  <si>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</si>
  <si>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</si>
  <si>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</si>
  <si>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</si>
  <si>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</si>
  <si>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</si>
  <si>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</si>
  <si>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</si>
  <si>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</si>
  <si>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</si>
  <si>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</si>
  <si>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</si>
  <si>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</si>
  <si>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</si>
  <si>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</si>
  <si>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</si>
  <si>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</si>
  <si>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</si>
  <si>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</si>
  <si>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</si>
  <si>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</si>
  <si>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</si>
  <si>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</si>
  <si>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</si>
  <si>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</si>
  <si>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</si>
  <si>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</si>
  <si>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</si>
  <si>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</si>
  <si>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</si>
  <si>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</si>
  <si>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</si>
  <si>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</si>
  <si>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</si>
  <si>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</si>
  <si>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</si>
  <si>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</si>
  <si>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</si>
  <si>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</si>
  <si>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</si>
  <si>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</si>
  <si>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</si>
  <si>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</si>
  <si>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</si>
  <si>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</si>
  <si>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</si>
  <si>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</si>
  <si>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</si>
  <si>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</si>
  <si>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</si>
  <si>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</si>
  <si>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</si>
  <si>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</si>
  <si>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</si>
  <si>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</si>
  <si>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</si>
  <si>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</si>
  <si>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</si>
  <si>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</si>
  <si>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</si>
  <si>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</si>
  <si>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</si>
  <si>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</si>
  <si>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</si>
  <si>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</si>
  <si>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</si>
  <si>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</si>
  <si>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</si>
  <si>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</si>
  <si>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</si>
  <si>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</si>
  <si>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</si>
  <si>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</si>
  <si>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</si>
  <si>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</si>
  <si>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</si>
  <si>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</si>
  <si>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</si>
  <si>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</si>
  <si>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</si>
  <si>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</si>
  <si>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</si>
  <si>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</si>
  <si>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</si>
  <si>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</si>
  <si>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</si>
  <si>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</si>
  <si>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</si>
  <si>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</si>
  <si>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</si>
  <si>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</si>
  <si>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</si>
  <si>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</si>
  <si>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</si>
  <si>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</si>
  <si>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</si>
  <si>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</si>
  <si>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</si>
  <si>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</si>
  <si>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</si>
  <si>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</si>
  <si>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</si>
  <si>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</si>
  <si>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</si>
  <si>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</si>
  <si>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</si>
  <si>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</si>
  <si>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</si>
  <si>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</si>
  <si>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</si>
  <si>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</si>
  <si>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</si>
  <si>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</si>
  <si>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</si>
  <si>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</si>
  <si>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</si>
  <si>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</si>
  <si>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</si>
  <si>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</si>
  <si>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</si>
  <si>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</si>
  <si>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</si>
  <si>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</si>
  <si>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</si>
  <si>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</si>
  <si>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</si>
  <si>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</si>
  <si>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</si>
  <si>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</si>
  <si>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</si>
  <si>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</si>
  <si>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</si>
  <si>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</si>
  <si>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</si>
  <si>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</si>
  <si>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</si>
  <si>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</si>
  <si>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</si>
  <si>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</si>
  <si>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</si>
  <si>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</si>
  <si>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</si>
  <si>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</si>
  <si>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</si>
  <si>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</si>
  <si>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</si>
  <si>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</si>
  <si>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</si>
  <si>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</si>
  <si>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</si>
  <si>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</si>
  <si>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</si>
  <si>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</si>
  <si>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</si>
  <si>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</si>
  <si>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</si>
  <si>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</si>
  <si>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</si>
  <si>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</si>
  <si>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</si>
  <si>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</si>
  <si>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</si>
  <si>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</si>
  <si>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</si>
  <si>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</si>
  <si>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</si>
  <si>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</si>
  <si>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</si>
  <si>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</si>
  <si>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</si>
  <si>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</si>
  <si>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</si>
  <si>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</si>
  <si>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</si>
  <si>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</si>
  <si>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</si>
  <si>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</si>
  <si>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</si>
  <si>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</si>
  <si>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</si>
  <si>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</si>
  <si>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</si>
  <si>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</si>
  <si>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</si>
  <si>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</si>
  <si>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</si>
  <si>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</si>
  <si>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</si>
  <si>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</si>
  <si>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</si>
  <si>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</si>
  <si>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</si>
  <si>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</si>
  <si>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</si>
  <si>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</si>
  <si>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</si>
  <si>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</si>
  <si>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</si>
  <si>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</si>
  <si>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</si>
  <si>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</si>
  <si>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</si>
  <si>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</si>
  <si>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</si>
  <si>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</si>
  <si>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</si>
  <si>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</si>
  <si>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</si>
  <si>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</si>
  <si>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</si>
  <si>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</si>
  <si>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</si>
  <si>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</si>
  <si>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</si>
  <si>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</si>
  <si>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</si>
  <si>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</si>
  <si>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</si>
  <si>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</si>
  <si>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</si>
  <si>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</si>
  <si>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</si>
  <si>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</si>
  <si>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</si>
  <si>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</si>
  <si>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</si>
  <si>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</si>
  <si>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</si>
  <si>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</si>
  <si>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</si>
  <si>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</si>
  <si>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</si>
  <si>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</si>
  <si>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</si>
  <si>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</si>
  <si>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</si>
  <si>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</si>
  <si>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</si>
  <si>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</si>
  <si>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</si>
  <si>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</si>
  <si>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</si>
  <si>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</si>
  <si>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</si>
  <si>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</si>
  <si>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</si>
  <si>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</si>
  <si>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</si>
  <si>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</si>
  <si>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</si>
  <si>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</si>
  <si>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</si>
  <si>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</si>
  <si>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</si>
  <si>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</si>
  <si>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</si>
  <si>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</si>
  <si>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</si>
  <si>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</si>
  <si>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</si>
  <si>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</si>
  <si>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</si>
  <si>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</si>
  <si>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</si>
  <si>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</si>
  <si>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</si>
  <si>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</si>
  <si>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</si>
  <si>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</si>
  <si>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</si>
  <si>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</si>
  <si>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</si>
  <si>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</si>
  <si>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</si>
  <si>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</si>
  <si>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</si>
  <si>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</si>
  <si>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</si>
  <si>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</si>
  <si>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</si>
  <si>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</si>
  <si>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</si>
  <si>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</si>
  <si>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</si>
  <si>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</si>
  <si>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</si>
  <si>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</si>
  <si>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</si>
  <si>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</si>
  <si>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</si>
  <si>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</si>
  <si>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</si>
  <si>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</si>
  <si>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</si>
  <si>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</si>
  <si>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</si>
  <si>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</si>
  <si>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</si>
  <si>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</si>
  <si>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</si>
  <si>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</si>
  <si>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</si>
  <si>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</si>
  <si>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</si>
  <si>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</si>
  <si>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</si>
  <si>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</si>
  <si>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</si>
  <si>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</si>
  <si>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</si>
  <si>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</si>
  <si>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</si>
  <si>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</si>
  <si>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</si>
  <si>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</si>
  <si>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</si>
  <si>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</si>
  <si>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</si>
  <si>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</si>
  <si>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</si>
  <si>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</si>
  <si>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</si>
  <si>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</si>
  <si>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</si>
  <si>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</si>
  <si>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</si>
  <si>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</si>
  <si>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</si>
  <si>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</si>
  <si>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</si>
  <si>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</si>
  <si>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</si>
  <si>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</si>
  <si>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</si>
  <si>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</si>
  <si>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</si>
  <si>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</si>
  <si>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</si>
  <si>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</si>
  <si>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</si>
  <si>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</si>
  <si>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</si>
  <si>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</si>
  <si>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</si>
  <si>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</si>
  <si>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</si>
  <si>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</si>
  <si>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</si>
  <si>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</si>
  <si>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</si>
  <si>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</si>
  <si>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</si>
  <si>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</si>
  <si>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</si>
  <si>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</si>
  <si>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</si>
  <si>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</si>
  <si>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</si>
  <si>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</si>
  <si>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</si>
  <si>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</si>
  <si>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</si>
  <si>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</si>
  <si>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</si>
  <si>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</si>
  <si>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</si>
  <si>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</si>
  <si>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</si>
  <si>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</si>
  <si>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</si>
  <si>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</si>
  <si>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</si>
  <si>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</si>
  <si>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</si>
  <si>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</si>
  <si>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</si>
  <si>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</si>
  <si>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</si>
  <si>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</si>
  <si>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</si>
  <si>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</si>
  <si>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</si>
  <si>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</si>
  <si>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</si>
  <si>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</si>
  <si>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</si>
  <si>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</si>
  <si>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</si>
  <si>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</si>
  <si>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</si>
  <si>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</si>
  <si>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</si>
  <si>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</si>
  <si>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</si>
  <si>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</si>
  <si>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</si>
  <si>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</si>
  <si>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</si>
  <si>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</si>
  <si>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</si>
  <si>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</si>
  <si>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</si>
  <si>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</si>
  <si>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</si>
  <si>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</si>
  <si>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</si>
  <si>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</si>
  <si>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</si>
  <si>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</si>
  <si>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</si>
  <si>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</si>
  <si>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</si>
  <si>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</si>
  <si>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</si>
  <si>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</si>
  <si>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</si>
  <si>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</si>
  <si>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</si>
  <si>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</si>
  <si>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</si>
  <si>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</si>
  <si>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</si>
  <si>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</si>
  <si>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</si>
  <si>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</si>
  <si>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</si>
  <si>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</si>
  <si>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</si>
  <si>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</si>
  <si>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</si>
  <si>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</si>
  <si>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</si>
  <si>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</si>
  <si>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</si>
  <si>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</si>
  <si>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</si>
  <si>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</si>
  <si>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</si>
  <si>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</si>
  <si>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</si>
  <si>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</si>
  <si>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</si>
  <si>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</si>
  <si>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</si>
  <si>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</si>
  <si>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</si>
  <si>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</si>
  <si>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</si>
  <si>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</si>
  <si>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</si>
  <si>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</si>
  <si>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</si>
  <si>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</si>
  <si>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</si>
  <si>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</si>
  <si>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</si>
  <si>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</si>
  <si>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</si>
  <si>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</si>
  <si>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</si>
  <si>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</si>
  <si>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</si>
  <si>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</si>
  <si>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</si>
  <si>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</si>
  <si>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</si>
  <si>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</si>
  <si>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</si>
  <si>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</si>
  <si>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</si>
  <si>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</si>
  <si>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</si>
  <si>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</si>
  <si>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</si>
  <si>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</si>
  <si>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</si>
  <si>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</si>
  <si>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</si>
  <si>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</si>
  <si>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</si>
  <si>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</si>
  <si>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</si>
  <si>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</si>
  <si>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</si>
  <si>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</si>
  <si>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</si>
  <si>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</si>
  <si>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</si>
  <si>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</si>
  <si>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</si>
  <si>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</si>
  <si>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</si>
  <si>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</si>
  <si>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</si>
  <si>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</si>
  <si>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</si>
  <si>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</si>
  <si>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</si>
  <si>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</si>
  <si>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</si>
  <si>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</si>
  <si>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</si>
  <si>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</si>
  <si>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</si>
  <si>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</si>
  <si>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</si>
  <si>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</si>
  <si>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</si>
  <si>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</si>
  <si>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</si>
  <si>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</si>
  <si>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</si>
  <si>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</si>
  <si>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</si>
  <si>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</si>
  <si>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</si>
  <si>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</si>
  <si>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</si>
  <si>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</si>
  <si>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</si>
  <si>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</si>
  <si>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</si>
  <si>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</si>
  <si>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</si>
  <si>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</si>
  <si>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</si>
  <si>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</si>
  <si>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</si>
  <si>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</si>
  <si>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</si>
  <si>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</si>
  <si>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</si>
  <si>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</si>
  <si>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</si>
  <si>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</si>
  <si>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</si>
  <si>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</si>
  <si>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</si>
  <si>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</si>
  <si>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</si>
  <si>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</si>
  <si>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</si>
  <si>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</si>
  <si>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</si>
  <si>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</si>
  <si>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</si>
  <si>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</si>
  <si>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</si>
  <si>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</si>
  <si>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</si>
  <si>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</si>
  <si>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</si>
  <si>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</si>
  <si>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</si>
  <si>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</si>
  <si>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</si>
  <si>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</si>
  <si>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</si>
  <si>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</si>
  <si>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</si>
  <si>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</si>
  <si>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</si>
  <si>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</si>
  <si>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</si>
  <si>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</si>
  <si>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</si>
  <si>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</si>
  <si>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</si>
  <si>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</si>
  <si>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</si>
  <si>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</si>
  <si>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</si>
  <si>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</si>
  <si>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</si>
  <si>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</si>
  <si>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</si>
  <si>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</si>
  <si>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</si>
  <si>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</si>
  <si>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</si>
  <si>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</si>
  <si>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</si>
  <si>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</si>
  <si>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</si>
  <si>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</si>
  <si>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</si>
  <si>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</si>
  <si>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</si>
  <si>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</si>
  <si>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</si>
  <si>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</si>
  <si>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</si>
  <si>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</si>
  <si>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</si>
  <si>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</si>
  <si>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</si>
  <si>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</si>
  <si>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</si>
  <si>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</si>
  <si>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</si>
  <si>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</si>
  <si>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</si>
  <si>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</si>
  <si>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</si>
  <si>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</si>
  <si>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</si>
  <si>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</si>
  <si>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</si>
  <si>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</si>
  <si>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</si>
  <si>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</si>
  <si>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</si>
  <si>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</si>
  <si>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</si>
  <si>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</si>
  <si>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</si>
  <si>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</si>
  <si>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</si>
  <si>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</si>
  <si>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</si>
  <si>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</si>
  <si>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</si>
  <si>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</si>
  <si>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</si>
  <si>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</si>
  <si>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</si>
  <si>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</si>
  <si>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</si>
  <si>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</si>
  <si>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</si>
  <si>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</si>
  <si>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</si>
  <si>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</si>
  <si>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</si>
  <si>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</si>
  <si>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</si>
  <si>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</si>
  <si>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</si>
  <si>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</si>
  <si>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</si>
  <si>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</si>
  <si>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</si>
  <si>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</si>
  <si>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</si>
  <si>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</si>
  <si>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</si>
  <si>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</si>
  <si>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</si>
  <si>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</si>
  <si>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</si>
  <si>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</si>
  <si>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</si>
  <si>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</si>
  <si>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</si>
  <si>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</si>
  <si>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</si>
  <si>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</si>
  <si>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</si>
  <si>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</si>
  <si>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</si>
  <si>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</si>
  <si>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</si>
  <si>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</si>
  <si>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</si>
  <si>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</si>
  <si>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</si>
  <si>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</si>
  <si>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</si>
  <si>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</si>
  <si>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</si>
  <si>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</si>
  <si>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</si>
  <si>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</si>
  <si>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</si>
  <si>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</si>
  <si>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</si>
  <si>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</si>
  <si>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</si>
  <si>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</si>
  <si>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</si>
  <si>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</si>
  <si>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</si>
  <si>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</si>
  <si>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</si>
  <si>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</si>
  <si>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</si>
  <si>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</si>
  <si>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</si>
  <si>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</si>
  <si>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</si>
  <si>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</si>
  <si>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</si>
  <si>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</si>
  <si>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</si>
  <si>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</si>
  <si>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</si>
  <si>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</si>
  <si>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</si>
  <si>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</si>
  <si>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</si>
  <si>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</si>
  <si>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</si>
  <si>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</si>
  <si>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</si>
  <si>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</si>
  <si>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</si>
  <si>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</si>
  <si>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</si>
  <si>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</si>
  <si>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</si>
  <si>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</si>
  <si>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</si>
  <si>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</si>
  <si>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</si>
  <si>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</si>
  <si>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</si>
  <si>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</si>
  <si>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</si>
  <si>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</si>
  <si>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</si>
  <si>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</si>
  <si>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</si>
  <si>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</si>
  <si>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</si>
  <si>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</si>
  <si>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</si>
  <si>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</si>
  <si>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</si>
  <si>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</si>
  <si>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</si>
  <si>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</si>
  <si>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</si>
  <si>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</si>
  <si>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</si>
  <si>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</si>
  <si>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</si>
  <si>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</si>
  <si>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</si>
  <si>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</si>
  <si>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</si>
  <si>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</si>
  <si>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</si>
  <si>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</si>
  <si>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</si>
  <si>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</si>
  <si>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</si>
  <si>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</si>
  <si>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</si>
  <si>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</si>
  <si>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</si>
  <si>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</si>
  <si>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</si>
  <si>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</si>
  <si>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</si>
  <si>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</si>
  <si>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</si>
  <si>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</si>
  <si>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</si>
  <si>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</si>
  <si>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</si>
  <si>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</si>
  <si>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</si>
  <si>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</si>
  <si>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</si>
  <si>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</si>
  <si>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</si>
  <si>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</si>
  <si>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</si>
  <si>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</si>
  <si>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</si>
  <si>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</si>
  <si>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</si>
  <si>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</si>
  <si>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</si>
  <si>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</si>
  <si>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</si>
  <si>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</si>
  <si>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</si>
  <si>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</si>
  <si>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</si>
  <si>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</si>
  <si>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</si>
  <si>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</si>
  <si>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</si>
  <si>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</si>
  <si>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</si>
  <si>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</si>
  <si>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</si>
  <si>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</si>
  <si>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</si>
  <si>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</si>
  <si>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</si>
  <si>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</si>
  <si>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</si>
  <si>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</si>
  <si>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</si>
  <si>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</si>
  <si>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</si>
  <si>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</si>
  <si>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</si>
  <si>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</si>
  <si>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</si>
  <si>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</si>
  <si>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</si>
  <si>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</si>
  <si>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</si>
  <si>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</si>
  <si>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</si>
  <si>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</si>
  <si>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</si>
  <si>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</si>
  <si>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</si>
  <si>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</si>
  <si>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</si>
  <si>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</si>
  <si>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</si>
  <si>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</si>
  <si>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</si>
  <si>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</si>
  <si>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</si>
  <si>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</si>
  <si>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</si>
  <si>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</si>
  <si>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</si>
  <si>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</si>
  <si>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</si>
  <si>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</si>
  <si>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</si>
  <si>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</si>
  <si>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</si>
  <si>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</si>
  <si>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</si>
  <si>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</si>
  <si>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</si>
  <si>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</si>
  <si>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</si>
  <si>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</si>
  <si>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</si>
  <si>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</si>
  <si>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</si>
  <si>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</si>
  <si>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</si>
  <si>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</si>
  <si>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</si>
  <si>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</si>
  <si>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</si>
  <si>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</si>
  <si>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</si>
  <si>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</si>
  <si>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</si>
  <si>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</si>
  <si>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</si>
  <si>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</si>
  <si>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</si>
  <si>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</si>
  <si>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</si>
  <si>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</si>
  <si>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</si>
  <si>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</si>
  <si>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</si>
  <si>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</si>
  <si>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</si>
  <si>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</si>
  <si>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</si>
  <si>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</si>
  <si>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</si>
  <si>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</si>
  <si>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</si>
  <si>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</si>
  <si>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</si>
  <si>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</si>
  <si>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</si>
  <si>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</si>
  <si>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</si>
  <si>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</si>
  <si>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</si>
  <si>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</si>
  <si>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</si>
  <si>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</si>
  <si>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</si>
  <si>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</si>
  <si>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</si>
  <si>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</si>
  <si>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</si>
  <si>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</si>
  <si>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</si>
  <si>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</si>
  <si>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</si>
  <si>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</si>
  <si>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</si>
  <si>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</si>
  <si>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</si>
  <si>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</si>
  <si>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</si>
  <si>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</si>
  <si>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</si>
  <si>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</si>
  <si>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</si>
  <si>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</si>
  <si>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</si>
  <si>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</si>
  <si>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</si>
  <si>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</si>
  <si>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</si>
  <si>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</si>
  <si>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</si>
  <si>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</si>
  <si>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</si>
  <si>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</si>
  <si>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</si>
  <si>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</si>
  <si>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</si>
  <si>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</si>
  <si>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</si>
  <si>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</si>
  <si>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</si>
  <si>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</si>
  <si>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</si>
  <si>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</si>
  <si>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</si>
  <si>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</si>
  <si>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</si>
  <si>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</si>
  <si>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</si>
  <si>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</si>
  <si>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</si>
  <si>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</si>
  <si>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</si>
  <si>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</si>
  <si>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</si>
  <si>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</si>
  <si>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</si>
  <si>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</si>
  <si>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</si>
  <si>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</si>
  <si>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</si>
  <si>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</si>
  <si>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</si>
  <si>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</si>
  <si>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</si>
  <si>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</si>
  <si>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</si>
  <si>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</si>
  <si>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</si>
  <si>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</si>
  <si>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</si>
  <si>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</si>
  <si>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</si>
  <si>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</si>
  <si>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</si>
  <si>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</si>
  <si>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</si>
  <si>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</si>
  <si>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</si>
  <si>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</si>
  <si>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</si>
  <si>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</si>
  <si>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</si>
  <si>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</si>
  <si>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</si>
  <si>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</si>
  <si>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</si>
  <si>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</si>
  <si>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</si>
  <si>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</si>
  <si>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</si>
  <si>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</si>
  <si>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</si>
  <si>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</si>
  <si>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</si>
  <si>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</si>
  <si>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</si>
  <si>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</si>
  <si>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</si>
  <si>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</si>
  <si>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</si>
  <si>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</si>
  <si>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</si>
  <si>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</si>
  <si>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</si>
  <si>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</si>
  <si>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</si>
  <si>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</si>
  <si>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</si>
  <si>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</si>
  <si>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</si>
  <si>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</si>
  <si>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</si>
  <si>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</si>
  <si>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</si>
  <si>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</si>
  <si>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</si>
  <si>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</si>
  <si>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</si>
  <si>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</si>
  <si>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</si>
  <si>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</si>
  <si>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</si>
  <si>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</si>
  <si>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</si>
  <si>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</si>
  <si>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</si>
  <si>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</si>
  <si>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</si>
  <si>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</si>
  <si>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</si>
  <si>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</si>
  <si>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</si>
  <si>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</si>
  <si>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</si>
  <si>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</si>
  <si>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</si>
  <si>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</si>
  <si>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</si>
  <si>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</si>
  <si>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</si>
  <si>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</si>
  <si>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</si>
  <si>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</si>
  <si>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</si>
  <si>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</si>
  <si>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</si>
  <si>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</si>
  <si>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</si>
  <si>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</si>
  <si>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</si>
  <si>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</si>
  <si>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</si>
  <si>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</si>
  <si>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</si>
  <si>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</si>
  <si>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</si>
  <si>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</si>
  <si>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</si>
  <si>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</si>
  <si>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</si>
  <si>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</si>
  <si>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</si>
  <si>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</si>
  <si>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</si>
  <si>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</si>
  <si>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</si>
  <si>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</si>
  <si>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</si>
  <si>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</si>
  <si>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</si>
  <si>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</si>
  <si>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</si>
  <si>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</si>
  <si>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</si>
  <si>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</si>
  <si>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</si>
  <si>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</si>
  <si>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</si>
  <si>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</si>
  <si>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</si>
  <si>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</si>
  <si>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</si>
  <si>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</si>
  <si>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</si>
  <si>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</si>
  <si>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</si>
  <si>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</si>
  <si>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</si>
  <si>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</si>
  <si>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</si>
  <si>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</si>
  <si>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</si>
  <si>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</si>
  <si>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</si>
  <si>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</si>
  <si>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</si>
  <si>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</si>
  <si>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</si>
  <si>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</si>
  <si>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</si>
  <si>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</si>
  <si>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</si>
  <si>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</si>
  <si>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</si>
  <si>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</si>
  <si>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</si>
  <si>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</si>
  <si>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</si>
  <si>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</si>
  <si>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</si>
  <si>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</si>
  <si>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</si>
  <si>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</si>
  <si>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</si>
  <si>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</si>
  <si>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</si>
  <si>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</si>
  <si>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</si>
  <si>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</si>
  <si>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</si>
  <si>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</si>
  <si>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</si>
  <si>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</si>
  <si>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</si>
  <si>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</si>
  <si>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</si>
  <si>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</si>
  <si>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</si>
  <si>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</si>
  <si>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</si>
  <si>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</si>
  <si>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</si>
  <si>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</si>
  <si>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</si>
  <si>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</si>
  <si>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</si>
  <si>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</si>
  <si>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</si>
  <si>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</si>
  <si>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</si>
  <si>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</si>
  <si>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</si>
  <si>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</si>
  <si>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</si>
  <si>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</si>
  <si>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</si>
  <si>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</si>
  <si>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</si>
  <si>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</si>
  <si>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</si>
  <si>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</si>
  <si>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</si>
  <si>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</si>
  <si>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</si>
  <si>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</si>
  <si>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</si>
  <si>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</si>
  <si>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</si>
  <si>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</si>
  <si>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</si>
  <si>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</si>
  <si>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</si>
  <si>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</si>
  <si>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</si>
  <si>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</si>
  <si>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</si>
  <si>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</si>
  <si>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</si>
  <si>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</si>
  <si>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</si>
  <si>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</si>
  <si>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</si>
  <si>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</si>
  <si>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</si>
  <si>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</si>
  <si>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</si>
  <si>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</si>
  <si>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</si>
  <si>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</si>
  <si>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</si>
  <si>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</si>
  <si>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</si>
  <si>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</si>
  <si>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</si>
  <si>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</si>
  <si>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</si>
  <si>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</si>
  <si>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</si>
  <si>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</si>
  <si>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</si>
  <si>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</si>
  <si>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</si>
  <si>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</si>
  <si>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</si>
  <si>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</si>
  <si>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</si>
  <si>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</si>
  <si>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</si>
  <si>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</si>
  <si>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</si>
  <si>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</si>
  <si>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</si>
  <si>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</si>
  <si>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</si>
  <si>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</si>
  <si>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</si>
  <si>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</si>
  <si>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</si>
  <si>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</si>
  <si>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</si>
  <si>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</si>
  <si>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</si>
  <si>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</si>
  <si>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</si>
  <si>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</si>
  <si>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</si>
  <si>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</si>
  <si>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</si>
  <si>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</si>
  <si>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</si>
  <si>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</si>
  <si>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</si>
  <si>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</si>
  <si>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</si>
  <si>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</si>
  <si>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</si>
  <si>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</si>
  <si>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</si>
  <si>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</si>
  <si>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</si>
  <si>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</si>
  <si>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</si>
  <si>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</si>
  <si>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</si>
  <si>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</si>
  <si>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</si>
  <si>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</si>
  <si>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</si>
  <si>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</si>
  <si>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</si>
  <si>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</si>
  <si>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</si>
  <si>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</si>
  <si>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</si>
  <si>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</si>
  <si>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</si>
  <si>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</si>
  <si>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</si>
  <si>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</si>
  <si>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</si>
  <si>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</si>
  <si>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</si>
  <si>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</si>
  <si>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</si>
  <si>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</si>
  <si>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</si>
  <si>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</si>
  <si>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</si>
  <si>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</si>
  <si>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</si>
  <si>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</si>
  <si>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</si>
  <si>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</si>
  <si>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</si>
  <si>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</si>
  <si>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</si>
  <si>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</si>
  <si>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</si>
  <si>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</si>
  <si>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</si>
  <si>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</si>
  <si>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</si>
  <si>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</si>
  <si>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</si>
  <si>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</si>
  <si>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</si>
  <si>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</si>
  <si>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</si>
  <si>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</si>
  <si>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</si>
  <si>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</si>
  <si>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</si>
  <si>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</si>
  <si>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</si>
  <si>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</si>
  <si>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</si>
  <si>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</si>
  <si>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</si>
  <si>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</si>
  <si>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</si>
  <si>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</si>
  <si>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</si>
  <si>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</si>
  <si>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</si>
  <si>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</si>
  <si>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</si>
  <si>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</si>
  <si>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</si>
  <si>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</si>
  <si>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</si>
  <si>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</si>
  <si>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</si>
  <si>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</si>
  <si>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</si>
  <si>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</si>
  <si>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</si>
  <si>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</si>
  <si>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</si>
  <si>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</si>
  <si>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</si>
  <si>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</si>
  <si>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</si>
  <si>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</si>
  <si>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</si>
  <si>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</si>
  <si>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</si>
  <si>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</si>
  <si>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</si>
  <si>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</si>
  <si>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</si>
  <si>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</si>
  <si>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</si>
  <si>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</si>
  <si>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</si>
  <si>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</si>
  <si>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</si>
  <si>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</si>
  <si>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</si>
  <si>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</si>
  <si>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</si>
  <si>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</si>
  <si>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</si>
  <si>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</si>
  <si>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</si>
  <si>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</si>
  <si>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</si>
  <si>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</si>
  <si>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</si>
  <si>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</si>
  <si>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</si>
  <si>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</si>
  <si>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</si>
  <si>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</si>
  <si>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</si>
  <si>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</si>
  <si>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</si>
  <si>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</si>
  <si>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</si>
  <si>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</si>
  <si>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</si>
  <si>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</si>
  <si>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</si>
  <si>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</si>
  <si>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</si>
  <si>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</si>
  <si>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</si>
  <si>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</si>
  <si>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</si>
  <si>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</si>
  <si>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</si>
  <si>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</si>
  <si>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</si>
  <si>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</si>
  <si>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</si>
  <si>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</si>
  <si>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</si>
  <si>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</si>
  <si>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</si>
  <si>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</si>
  <si>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</si>
  <si>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</si>
  <si>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</si>
  <si>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</si>
  <si>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</si>
  <si>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</si>
  <si>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</si>
  <si>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</si>
  <si>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</si>
  <si>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</si>
  <si>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</si>
  <si>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</si>
  <si>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</si>
  <si>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</si>
  <si>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</si>
  <si>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</si>
  <si>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</si>
  <si>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</si>
  <si>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</si>
  <si>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</si>
  <si>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</si>
  <si>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</si>
  <si>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</si>
  <si>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</si>
  <si>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</si>
  <si>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</si>
  <si>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</si>
  <si>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</si>
  <si>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</si>
  <si>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</si>
  <si>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</si>
  <si>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</si>
  <si>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</si>
  <si>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</si>
  <si>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</si>
  <si>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</si>
  <si>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</si>
  <si>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</si>
  <si>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</si>
  <si>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</si>
  <si>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</si>
  <si>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</si>
  <si>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</si>
  <si>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</si>
  <si>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</si>
  <si>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</si>
  <si>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</si>
  <si>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</si>
  <si>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</si>
  <si>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</si>
  <si>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</si>
  <si>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</si>
  <si>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</si>
  <si>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</si>
  <si>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</si>
  <si>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</si>
  <si>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</si>
  <si>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</si>
  <si>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</si>
  <si>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</si>
  <si>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</si>
  <si>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</si>
  <si>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</si>
  <si>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</si>
  <si>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</si>
  <si>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</si>
  <si>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</si>
  <si>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</si>
  <si>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</si>
  <si>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</si>
  <si>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</si>
  <si>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</si>
  <si>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</si>
  <si>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</si>
  <si>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</si>
  <si>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</si>
  <si>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</si>
  <si>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</si>
  <si>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</si>
  <si>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</si>
  <si>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</si>
  <si>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</si>
  <si>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</si>
  <si>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</si>
  <si>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</si>
  <si>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</si>
  <si>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</si>
  <si>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</si>
  <si>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</si>
  <si>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</si>
  <si>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</si>
  <si>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</si>
  <si>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</si>
  <si>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</si>
  <si>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</si>
  <si>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</si>
  <si>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</si>
  <si>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</si>
  <si>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</si>
  <si>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</si>
  <si>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</si>
  <si>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</si>
  <si>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</si>
  <si>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</si>
  <si>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</si>
  <si>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</si>
  <si>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</si>
  <si>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</si>
  <si>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</si>
  <si>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</si>
  <si>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</si>
  <si>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</si>
  <si>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</si>
  <si>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</si>
  <si>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</si>
  <si>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</si>
  <si>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</si>
  <si>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</si>
  <si>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</si>
  <si>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</si>
  <si>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</si>
  <si>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</si>
  <si>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</si>
  <si>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</si>
  <si>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</si>
  <si>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</si>
  <si>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</si>
  <si>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</si>
  <si>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</si>
  <si>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</si>
  <si>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</si>
  <si>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</si>
  <si>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</si>
  <si>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</si>
  <si>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</si>
  <si>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</si>
  <si>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</si>
  <si>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</si>
  <si>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</si>
  <si>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</si>
  <si>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</si>
  <si>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</si>
  <si>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</si>
  <si>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</si>
  <si>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</si>
  <si>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</si>
  <si>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</si>
  <si>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</si>
  <si>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</si>
  <si>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</si>
  <si>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</si>
  <si>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</si>
  <si>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</si>
  <si>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</si>
  <si>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</si>
  <si>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</si>
  <si>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</si>
  <si>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</si>
  <si>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</si>
  <si>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</si>
  <si>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</si>
  <si>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</si>
  <si>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</si>
  <si>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</si>
  <si>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</si>
  <si>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</si>
  <si>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</si>
  <si>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</si>
  <si>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</si>
  <si>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</si>
  <si>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</si>
  <si>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</si>
  <si>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</si>
  <si>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</si>
  <si>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</si>
  <si>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</si>
  <si>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</si>
  <si>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</si>
  <si>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</si>
  <si>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</si>
  <si>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</si>
  <si>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</si>
  <si>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</si>
  <si>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</si>
  <si>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</si>
  <si>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</si>
  <si>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</si>
  <si>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</si>
  <si>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</si>
  <si>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</si>
  <si>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</si>
  <si>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</si>
  <si>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</si>
  <si>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</si>
  <si>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</si>
  <si>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</si>
  <si>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</si>
  <si>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</si>
  <si>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</si>
  <si>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</si>
  <si>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</si>
  <si>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</si>
  <si>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</si>
  <si>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</si>
  <si>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</si>
  <si>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</si>
  <si>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</si>
  <si>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</si>
  <si>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</si>
  <si>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</si>
  <si>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</si>
  <si>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</si>
  <si>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</si>
  <si>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</si>
  <si>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</si>
  <si>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</si>
  <si>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</si>
  <si>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</si>
  <si>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</si>
  <si>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</si>
  <si>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</si>
  <si>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</si>
  <si>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</si>
  <si>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</si>
  <si>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</si>
  <si>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</si>
  <si>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</si>
  <si>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</si>
  <si>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</si>
  <si>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</si>
  <si>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</si>
  <si>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</si>
  <si>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</si>
  <si>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</si>
  <si>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</si>
  <si>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</si>
  <si>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</si>
  <si>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</si>
  <si>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</si>
  <si>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</si>
  <si>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</si>
  <si>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</si>
  <si>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</si>
  <si>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</si>
  <si>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</si>
  <si>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</si>
  <si>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</si>
  <si>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</si>
  <si>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</si>
  <si>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</si>
  <si>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</si>
  <si>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</si>
  <si>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</si>
  <si>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</si>
  <si>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</si>
  <si>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</si>
  <si>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</si>
  <si>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</si>
  <si>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</si>
  <si>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</si>
  <si>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</si>
  <si>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</si>
  <si>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</si>
  <si>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</si>
  <si>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</si>
  <si>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</si>
  <si>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</si>
  <si>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</si>
  <si>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</si>
  <si>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</si>
  <si>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</si>
  <si>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</si>
  <si>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</si>
  <si>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</si>
  <si>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</si>
  <si>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</si>
  <si>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</si>
  <si>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</si>
  <si>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</si>
  <si>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</si>
  <si>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</si>
  <si>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</si>
  <si>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</si>
  <si>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</si>
  <si>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</si>
  <si>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</si>
  <si>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</si>
  <si>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</si>
  <si>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</si>
  <si>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</si>
  <si>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</si>
  <si>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</si>
  <si>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</si>
  <si>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</si>
  <si>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</si>
  <si>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</si>
  <si>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</si>
  <si>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</si>
  <si>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</si>
  <si>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</si>
  <si>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</si>
  <si>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</si>
  <si>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</si>
  <si>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</si>
  <si>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</si>
  <si>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</si>
  <si>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</si>
  <si>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</si>
  <si>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</si>
  <si>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</si>
  <si>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</si>
  <si>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</si>
  <si>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</si>
  <si>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</si>
  <si>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</si>
  <si>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</si>
  <si>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</si>
  <si>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</si>
  <si>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</si>
  <si>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</si>
  <si>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</si>
  <si>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</si>
  <si>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</si>
  <si>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</si>
  <si>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</si>
  <si>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</si>
  <si>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</si>
  <si>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</si>
  <si>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</si>
  <si>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</si>
  <si>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</si>
  <si>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</si>
  <si>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</si>
  <si>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</si>
  <si>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</si>
  <si>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</si>
  <si>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</si>
  <si>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</si>
  <si>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</si>
  <si>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</si>
  <si>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</si>
  <si>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</si>
  <si>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</si>
  <si>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</si>
  <si>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</si>
  <si>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</si>
  <si>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</si>
  <si>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</si>
  <si>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</si>
  <si>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</si>
  <si>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</si>
  <si>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</si>
  <si>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</si>
  <si>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</si>
  <si>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</si>
  <si>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</si>
  <si>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</si>
  <si>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</si>
  <si>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</si>
  <si>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</si>
  <si>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</si>
  <si>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</si>
  <si>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</si>
  <si>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</si>
  <si>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</si>
  <si>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</si>
  <si>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</si>
  <si>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</si>
  <si>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</si>
  <si>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</si>
  <si>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</si>
  <si>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</si>
  <si>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</si>
  <si>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</si>
  <si>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</si>
  <si>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</si>
  <si>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</si>
  <si>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</si>
  <si>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</si>
  <si>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</si>
  <si>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</si>
  <si>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</si>
  <si>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</si>
  <si>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</si>
  <si>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</si>
  <si>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</si>
  <si>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</si>
  <si>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</si>
  <si>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</si>
  <si>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</si>
  <si>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</si>
  <si>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</si>
  <si>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</si>
  <si>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</si>
  <si>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</si>
  <si>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</si>
  <si>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</si>
  <si>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</si>
  <si>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</si>
  <si>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</si>
  <si>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</si>
  <si>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</si>
  <si>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</si>
  <si>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</si>
  <si>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</si>
  <si>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</si>
  <si>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</si>
  <si>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</si>
  <si>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</si>
  <si>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</si>
  <si>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</si>
  <si>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</si>
  <si>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</si>
  <si>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</si>
  <si>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</si>
  <si>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</si>
  <si>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</si>
  <si>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</si>
  <si>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</si>
  <si>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</si>
  <si>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</si>
  <si>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</si>
  <si>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</si>
  <si>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</si>
  <si>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</si>
  <si>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</si>
  <si>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</si>
  <si>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</si>
  <si>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</si>
  <si>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</si>
  <si>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</si>
  <si>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</si>
  <si>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</si>
  <si>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</si>
  <si>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</si>
  <si>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</si>
  <si>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</si>
  <si>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</si>
  <si>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</si>
  <si>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</si>
  <si>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</si>
  <si>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</si>
  <si>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</si>
  <si>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</si>
  <si>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</si>
  <si>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</si>
  <si>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</si>
  <si>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</si>
  <si>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</si>
  <si>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</si>
  <si>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</si>
  <si>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</si>
  <si>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</si>
  <si>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</si>
  <si>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</si>
  <si>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</si>
  <si>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</si>
  <si>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</si>
  <si>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</si>
  <si>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</si>
  <si>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</si>
  <si>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</si>
  <si>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</si>
  <si>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</si>
  <si>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</si>
  <si>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</si>
  <si>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</si>
  <si>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</si>
  <si>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</si>
  <si>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</si>
  <si>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</si>
  <si>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</si>
  <si>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</si>
  <si>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</si>
  <si>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</si>
  <si>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</si>
  <si>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</si>
  <si>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</si>
  <si>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</si>
  <si>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</si>
  <si>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</si>
  <si>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</si>
  <si>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</si>
  <si>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</si>
  <si>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</si>
  <si>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</si>
  <si>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</si>
  <si>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</si>
  <si>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</si>
  <si>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</si>
  <si>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</si>
  <si>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</si>
  <si>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</si>
  <si>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</si>
  <si>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</si>
  <si>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</si>
  <si>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</si>
  <si>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</si>
  <si>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</si>
  <si>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</si>
  <si>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</si>
  <si>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</si>
  <si>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</si>
  <si>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</si>
  <si>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</si>
  <si>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</si>
  <si>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</si>
  <si>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</si>
  <si>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</si>
  <si>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</si>
  <si>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</si>
  <si>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</si>
  <si>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</si>
  <si>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</si>
  <si>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</si>
  <si>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</si>
  <si>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</si>
  <si>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</si>
  <si>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</si>
  <si>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</si>
  <si>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</si>
  <si>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</si>
  <si>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</si>
  <si>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</si>
  <si>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</si>
  <si>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</si>
  <si>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</si>
  <si>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</si>
  <si>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</si>
  <si>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</si>
  <si>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</si>
  <si>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</si>
  <si>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</si>
  <si>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</si>
  <si>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</si>
  <si>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</si>
  <si>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</si>
  <si>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</si>
  <si>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</si>
  <si>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</si>
  <si>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</si>
  <si>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</si>
  <si>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</si>
  <si>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</si>
  <si>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</si>
  <si>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</si>
  <si>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</si>
  <si>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</si>
  <si>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</si>
  <si>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</si>
  <si>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</si>
  <si>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</si>
  <si>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</si>
  <si>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</si>
  <si>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</si>
  <si>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</si>
  <si>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</si>
  <si>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</si>
  <si>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</si>
  <si>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</si>
  <si>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</si>
  <si>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</si>
  <si>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</si>
  <si>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</si>
  <si>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</si>
  <si>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</si>
  <si>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</si>
  <si>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</si>
  <si>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</si>
  <si>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</si>
  <si>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</si>
  <si>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</si>
  <si>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</si>
  <si>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</si>
  <si>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</si>
  <si>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</si>
  <si>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</si>
  <si>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</si>
  <si>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</si>
  <si>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</si>
  <si>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</si>
  <si>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</si>
  <si>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</si>
  <si>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</si>
  <si>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</si>
  <si>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</si>
  <si>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</si>
  <si>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</si>
  <si>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</si>
  <si>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</si>
  <si>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</si>
  <si>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</si>
  <si>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</si>
  <si>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</si>
  <si>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</si>
  <si>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</si>
  <si>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</si>
  <si>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</si>
  <si>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</si>
  <si>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</si>
  <si>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</si>
  <si>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</si>
  <si>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</si>
  <si>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</si>
  <si>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</si>
  <si>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</si>
  <si>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</si>
  <si>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</si>
  <si>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</si>
  <si>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</si>
  <si>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</si>
  <si>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</si>
  <si>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</si>
  <si>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</si>
  <si>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</si>
  <si>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</si>
  <si>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</si>
  <si>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</si>
  <si>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</si>
  <si>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</si>
  <si>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</si>
  <si>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</si>
  <si>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</si>
  <si>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</si>
  <si>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</si>
  <si>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</si>
  <si>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</si>
  <si>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</si>
  <si>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</si>
  <si>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</si>
  <si>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</si>
  <si>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</si>
  <si>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</si>
  <si>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</si>
  <si>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</si>
  <si>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</si>
  <si>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</si>
  <si>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</si>
  <si>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</si>
  <si>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</si>
  <si>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</si>
  <si>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</si>
  <si>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</si>
  <si>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</si>
  <si>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</si>
  <si>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</si>
  <si>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</si>
  <si>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</si>
  <si>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</si>
  <si>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</si>
  <si>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</si>
  <si>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</si>
  <si>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</si>
  <si>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</si>
  <si>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</si>
  <si>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</si>
  <si>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</si>
  <si>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</si>
  <si>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</si>
  <si>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</si>
  <si>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</si>
  <si>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</si>
  <si>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</si>
  <si>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</si>
  <si>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</si>
  <si>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</si>
  <si>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</si>
  <si>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</si>
  <si>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</si>
  <si>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</si>
  <si>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</si>
  <si>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</si>
  <si>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</si>
  <si>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</si>
  <si>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</si>
  <si>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</si>
  <si>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</si>
  <si>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</si>
  <si>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</si>
  <si>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</si>
  <si>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</si>
  <si>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</si>
  <si>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</si>
  <si>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</si>
  <si>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</si>
  <si>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</si>
  <si>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</si>
  <si>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</si>
  <si>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</si>
  <si>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</si>
  <si>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</si>
  <si>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</si>
  <si>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</si>
  <si>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</si>
  <si>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</si>
  <si>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</si>
  <si>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</si>
  <si>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</si>
  <si>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</si>
  <si>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</si>
  <si>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</si>
  <si>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</si>
  <si>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</si>
  <si>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</si>
  <si>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</si>
  <si>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</si>
  <si>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</si>
  <si>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</si>
  <si>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</si>
  <si>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</si>
  <si>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</si>
  <si>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</si>
  <si>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</si>
  <si>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</si>
  <si>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</si>
  <si>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</si>
  <si>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</si>
  <si>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</si>
  <si>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</si>
  <si>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</si>
  <si>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</si>
  <si>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</si>
  <si>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</si>
  <si>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</si>
  <si>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</si>
  <si>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</si>
  <si>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</si>
  <si>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</si>
  <si>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</si>
  <si>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</si>
  <si>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</si>
  <si>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</si>
  <si>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</si>
  <si>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</si>
  <si>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</si>
  <si>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</si>
  <si>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</si>
  <si>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</si>
  <si>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</si>
  <si>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</si>
  <si>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</si>
  <si>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</si>
  <si>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</si>
  <si>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</si>
  <si>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</si>
  <si>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</si>
  <si>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</si>
  <si>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</si>
  <si>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</si>
  <si>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</si>
  <si>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</si>
  <si>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</si>
  <si>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</si>
  <si>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</si>
  <si>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</si>
  <si>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</si>
  <si>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</si>
  <si>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</si>
  <si>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</si>
  <si>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</si>
  <si>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</si>
  <si>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</si>
  <si>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</si>
  <si>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</si>
  <si>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</si>
  <si>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</si>
  <si>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</si>
  <si>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</si>
  <si>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</si>
  <si>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</si>
  <si>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</si>
  <si>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</si>
  <si>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</si>
  <si>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</si>
  <si>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</si>
  <si>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</si>
  <si>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</si>
  <si>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</si>
  <si>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</si>
  <si>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</si>
  <si>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</si>
  <si>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</si>
  <si>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</si>
  <si>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</si>
  <si>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</si>
  <si>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</si>
  <si>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</si>
  <si>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</si>
  <si>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</si>
  <si>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</si>
  <si>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</si>
  <si>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</si>
  <si>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</si>
  <si>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</si>
  <si>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</si>
  <si>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</si>
  <si>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</si>
  <si>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</si>
  <si>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</si>
  <si>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</si>
  <si>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</si>
  <si>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</si>
  <si>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</si>
  <si>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</si>
  <si>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</si>
  <si>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</si>
  <si>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</si>
  <si>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</si>
  <si>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</si>
  <si>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</si>
  <si>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</si>
  <si>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</si>
  <si>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</si>
  <si>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</si>
  <si>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</si>
  <si>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</si>
  <si>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</si>
  <si>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</si>
  <si>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</si>
  <si>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</si>
  <si>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</si>
  <si>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</si>
  <si>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</si>
  <si>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</si>
  <si>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</si>
  <si>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</si>
  <si>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</si>
  <si>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</si>
  <si>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</si>
  <si>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</si>
  <si>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</si>
  <si>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</si>
  <si>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</si>
  <si>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</si>
  <si>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</si>
  <si>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</si>
  <si>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</si>
  <si>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</si>
  <si>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</si>
  <si>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</si>
  <si>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</si>
  <si>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</si>
  <si>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</si>
  <si>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</si>
  <si>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</si>
  <si>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</si>
  <si>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</si>
  <si>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</si>
  <si>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</si>
  <si>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</si>
  <si>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</si>
  <si>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</si>
  <si>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</si>
  <si>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</si>
  <si>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</si>
  <si>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</si>
  <si>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</si>
  <si>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</si>
  <si>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</si>
  <si>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</si>
  <si>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</si>
  <si>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</si>
  <si>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</si>
  <si>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</si>
  <si>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</si>
  <si>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</si>
  <si>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</si>
  <si>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</si>
  <si>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</si>
  <si>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</si>
  <si>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</si>
  <si>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</si>
  <si>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</si>
  <si>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</si>
  <si>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</si>
  <si>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</si>
  <si>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</si>
  <si>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</si>
  <si>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</si>
  <si>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</si>
  <si>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</si>
  <si>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</si>
  <si>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</si>
  <si>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</si>
  <si>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</si>
  <si>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</si>
  <si>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</si>
  <si>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</si>
  <si>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</si>
  <si>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</si>
  <si>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</si>
  <si>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</si>
  <si>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</si>
  <si>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</si>
  <si>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</si>
  <si>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</si>
  <si>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</si>
  <si>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</si>
  <si>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</si>
  <si>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</si>
  <si>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</si>
  <si>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</si>
  <si>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</si>
  <si>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</si>
  <si>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</si>
  <si>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</si>
  <si>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</si>
  <si>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</si>
  <si>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</si>
  <si>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</si>
  <si>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</si>
  <si>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</si>
  <si>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</si>
  <si>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</si>
  <si>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</si>
  <si>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</si>
  <si>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</si>
  <si>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</si>
  <si>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</si>
  <si>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</si>
  <si>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</si>
  <si>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</si>
  <si>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</si>
  <si>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</si>
  <si>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</si>
  <si>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</si>
  <si>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</si>
  <si>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</si>
  <si>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</si>
  <si>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</si>
  <si>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</si>
  <si>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</si>
  <si>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</si>
  <si>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</si>
  <si>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</si>
  <si>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</si>
  <si>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</si>
  <si>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</si>
  <si>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</si>
  <si>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</si>
  <si>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</si>
  <si>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</si>
  <si>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</si>
  <si>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</si>
  <si>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</si>
  <si>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</si>
  <si>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</si>
  <si>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</si>
  <si>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</si>
  <si>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</si>
  <si>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</si>
  <si>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</si>
  <si>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</si>
  <si>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</si>
  <si>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</si>
  <si>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</si>
  <si>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</si>
  <si>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</si>
  <si>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</si>
  <si>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</si>
  <si>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</si>
  <si>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</si>
  <si>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</si>
  <si>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</si>
  <si>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</si>
  <si>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</si>
  <si>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</si>
  <si>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</si>
  <si>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</si>
  <si>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</si>
  <si>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</si>
  <si>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</si>
  <si>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</si>
  <si>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</si>
  <si>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</si>
  <si>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</si>
  <si>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</si>
  <si>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</si>
  <si>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</si>
  <si>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</si>
  <si>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</si>
  <si>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</si>
  <si>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</si>
  <si>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</si>
  <si>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</si>
  <si>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</si>
  <si>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</si>
  <si>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</si>
  <si>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</si>
  <si>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</si>
  <si>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</si>
  <si>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</si>
  <si>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</si>
  <si>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</si>
  <si>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</si>
  <si>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</si>
  <si>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</si>
  <si>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</si>
  <si>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</si>
  <si>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</si>
  <si>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</si>
  <si>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</si>
  <si>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</si>
  <si>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</si>
  <si>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</si>
  <si>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</si>
  <si>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</si>
  <si>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</si>
  <si>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</si>
  <si>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</si>
  <si>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</si>
  <si>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</si>
  <si>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</si>
  <si>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</si>
  <si>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</si>
  <si>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</si>
  <si>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</si>
  <si>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</si>
  <si>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</si>
  <si>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</si>
  <si>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</si>
  <si>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</si>
  <si>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</si>
  <si>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</si>
  <si>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</si>
  <si>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</si>
  <si>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</si>
  <si>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</si>
  <si>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</si>
  <si>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</si>
  <si>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</si>
  <si>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</si>
  <si>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</si>
  <si>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</si>
  <si>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</si>
  <si>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</si>
  <si>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</si>
  <si>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</si>
  <si>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</si>
  <si>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</si>
  <si>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</si>
  <si>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</si>
  <si>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</si>
  <si>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</si>
  <si>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</si>
  <si>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</si>
  <si>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</si>
  <si>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</si>
  <si>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</si>
  <si>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</si>
  <si>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</si>
  <si>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</si>
  <si>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</si>
  <si>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</si>
  <si>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</si>
  <si>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</si>
  <si>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</si>
  <si>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</si>
  <si>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</si>
  <si>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</si>
  <si>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</si>
  <si>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</si>
  <si>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</si>
  <si>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</si>
  <si>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</si>
  <si>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</si>
  <si>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</si>
  <si>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</si>
  <si>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</si>
  <si>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</si>
  <si>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</si>
  <si>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</si>
  <si>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</si>
  <si>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</si>
  <si>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</si>
  <si>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</si>
  <si>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</si>
  <si>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</si>
  <si>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</si>
  <si>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</si>
  <si>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</si>
  <si>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</si>
  <si>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</si>
  <si>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</si>
  <si>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</si>
  <si>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</si>
  <si>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</si>
  <si>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</si>
  <si>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</si>
  <si>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</si>
  <si>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</si>
  <si>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</si>
  <si>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</si>
  <si>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</si>
  <si>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</si>
  <si>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</si>
  <si>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</si>
  <si>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</si>
  <si>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</si>
  <si>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</si>
  <si>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</si>
  <si>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</si>
  <si>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</si>
  <si>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</si>
  <si>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</si>
  <si>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</si>
  <si>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</si>
  <si>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</si>
  <si>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</si>
  <si>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</si>
  <si>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</si>
  <si>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</si>
  <si>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</si>
  <si>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</si>
  <si>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</si>
  <si>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</si>
  <si>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</si>
  <si>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</si>
  <si>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</si>
  <si>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</si>
  <si>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</si>
  <si>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</si>
  <si>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</si>
  <si>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</si>
  <si>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</si>
  <si>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</si>
  <si>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</si>
  <si>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</si>
  <si>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</si>
  <si>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</si>
  <si>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</si>
  <si>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</si>
  <si>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</si>
  <si>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</si>
  <si>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</si>
  <si>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</si>
  <si>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</si>
  <si>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</si>
  <si>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</si>
  <si>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</si>
  <si>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</si>
  <si>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</si>
  <si>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</si>
  <si>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</si>
  <si>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</si>
  <si>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</si>
  <si>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</si>
  <si>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</si>
  <si>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</si>
  <si>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</si>
  <si>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</si>
  <si>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</si>
  <si>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</si>
  <si>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</si>
  <si>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</si>
  <si>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</si>
  <si>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</si>
  <si>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</si>
  <si>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</si>
  <si>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</si>
  <si>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</si>
  <si>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</si>
  <si>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</si>
  <si>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</si>
  <si>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</si>
  <si>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</si>
  <si>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</si>
  <si>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</si>
  <si>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</si>
  <si>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</si>
  <si>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</si>
  <si>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</si>
  <si>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</si>
  <si>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</si>
  <si>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</si>
  <si>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</si>
  <si>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</si>
  <si>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</si>
  <si>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</si>
  <si>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</si>
  <si>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</si>
  <si>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</si>
  <si>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</si>
  <si>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</si>
  <si>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</si>
  <si>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</si>
  <si>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</si>
  <si>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</si>
  <si>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</si>
  <si>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</si>
  <si>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</si>
  <si>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</si>
  <si>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</si>
  <si>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</si>
  <si>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</si>
  <si>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</si>
  <si>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</si>
  <si>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</si>
  <si>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</si>
  <si>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</si>
  <si>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</si>
  <si>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</si>
  <si>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</si>
  <si>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</si>
  <si>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</si>
  <si>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</si>
  <si>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</si>
  <si>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</si>
  <si>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</si>
  <si>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</si>
  <si>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</si>
  <si>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</si>
  <si>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</si>
  <si>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</si>
  <si>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</si>
  <si>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</si>
  <si>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</si>
  <si>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</si>
  <si>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</si>
  <si>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</si>
  <si>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</si>
  <si>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</si>
  <si>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</si>
  <si>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</si>
  <si>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</si>
  <si>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</si>
  <si>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</si>
  <si>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</si>
  <si>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</si>
  <si>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</si>
  <si>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</si>
  <si>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</si>
  <si>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</si>
  <si>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</si>
  <si>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</si>
  <si>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</si>
  <si>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</si>
  <si>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</si>
  <si>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</si>
  <si>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</si>
  <si>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</si>
  <si>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</si>
  <si>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</si>
  <si>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</si>
  <si>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</si>
  <si>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</si>
  <si>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</si>
  <si>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</si>
  <si>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</si>
  <si>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</si>
  <si>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</si>
  <si>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</si>
  <si>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</si>
  <si>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</si>
  <si>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</si>
  <si>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</si>
  <si>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</si>
  <si>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</si>
  <si>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</si>
  <si>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</si>
  <si>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</si>
  <si>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</si>
  <si>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</si>
  <si>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</si>
  <si>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</si>
  <si>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</si>
  <si>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</si>
  <si>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</si>
  <si>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</si>
  <si>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</si>
  <si>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</si>
  <si>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</si>
  <si>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</si>
  <si>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</si>
  <si>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</si>
  <si>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</si>
  <si>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</si>
  <si>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</si>
  <si>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</si>
  <si>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</si>
  <si>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</si>
  <si>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</si>
  <si>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</si>
  <si>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</si>
  <si>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</si>
  <si>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</si>
  <si>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</si>
  <si>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</si>
  <si>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</si>
  <si>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</si>
  <si>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</si>
  <si>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</si>
  <si>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</si>
  <si>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</si>
  <si>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</si>
  <si>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</si>
  <si>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</si>
  <si>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</si>
  <si>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</si>
  <si>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</si>
  <si>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</si>
  <si>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</si>
  <si>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</si>
  <si>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</si>
  <si>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</si>
  <si>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</si>
  <si>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</si>
  <si>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</si>
  <si>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</si>
  <si>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</si>
  <si>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</si>
  <si>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</si>
  <si>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</si>
  <si>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</si>
  <si>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</si>
  <si>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</si>
  <si>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</si>
  <si>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</si>
  <si>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</si>
  <si>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</si>
  <si>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</si>
  <si>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</si>
  <si>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</si>
  <si>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</si>
  <si>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</si>
  <si>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</si>
  <si>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</si>
  <si>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</si>
  <si>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</si>
  <si>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</si>
  <si>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</si>
  <si>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</si>
  <si>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</si>
  <si>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</si>
  <si>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</si>
  <si>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</si>
  <si>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</si>
  <si>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</si>
  <si>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</si>
  <si>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</si>
  <si>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</si>
  <si>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</si>
  <si>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</si>
  <si>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</si>
  <si>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</si>
  <si>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</si>
  <si>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</si>
  <si>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</si>
  <si>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</si>
  <si>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</si>
  <si>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</si>
  <si>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</si>
  <si>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</si>
  <si>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</si>
  <si>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</si>
  <si>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</si>
  <si>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</si>
  <si>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</si>
  <si>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</si>
  <si>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</si>
  <si>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</si>
  <si>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</si>
  <si>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</si>
  <si>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</si>
  <si>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</si>
  <si>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</si>
  <si>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</si>
  <si>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</si>
  <si>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</si>
  <si>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</si>
  <si>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</si>
  <si>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</si>
  <si>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</si>
  <si>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</si>
  <si>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</si>
  <si>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</si>
  <si>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</si>
  <si>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</si>
  <si>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</si>
  <si>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</si>
  <si>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</si>
  <si>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</si>
  <si>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</si>
  <si>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</si>
  <si>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</si>
  <si>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</si>
  <si>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</si>
  <si>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</si>
  <si>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</si>
  <si>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</si>
  <si>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</si>
  <si>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</si>
  <si>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</si>
  <si>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</si>
  <si>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</si>
  <si>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</si>
  <si>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</si>
  <si>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</si>
  <si>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</si>
  <si>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</si>
  <si>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</si>
  <si>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</si>
  <si>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</si>
  <si>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</si>
  <si>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</si>
  <si>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</si>
  <si>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</si>
  <si>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</si>
  <si>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</si>
  <si>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</si>
  <si>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</si>
  <si>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</si>
  <si>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</si>
  <si>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</si>
  <si>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</si>
  <si>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</si>
  <si>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</si>
  <si>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</si>
  <si>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</si>
  <si>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</si>
  <si>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</si>
  <si>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</si>
  <si>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</si>
  <si>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</si>
  <si>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</si>
  <si>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</si>
  <si>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</si>
  <si>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</si>
  <si>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</si>
  <si>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</si>
  <si>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</si>
  <si>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</si>
  <si>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</si>
  <si>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</si>
  <si>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</si>
  <si>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</si>
  <si>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</si>
  <si>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</si>
  <si>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</si>
  <si>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</si>
  <si>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</si>
  <si>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</si>
  <si>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</si>
  <si>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</si>
  <si>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</si>
  <si>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</si>
  <si>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</si>
  <si>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</si>
  <si>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</si>
  <si>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</si>
  <si>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</si>
  <si>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</si>
  <si>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</si>
  <si>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</si>
  <si>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</si>
  <si>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</si>
  <si>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</si>
  <si>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</si>
  <si>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</si>
  <si>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</si>
  <si>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</si>
  <si>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</si>
  <si>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</si>
  <si>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</si>
  <si>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</si>
  <si>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</si>
  <si>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</si>
  <si>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</si>
  <si>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</si>
  <si>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</si>
  <si>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</si>
  <si>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</si>
  <si>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</si>
  <si>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</si>
  <si>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</si>
  <si>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</si>
  <si>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</si>
  <si>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</si>
  <si>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</si>
  <si>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</si>
  <si>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</si>
  <si>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</si>
  <si>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</si>
  <si>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</si>
  <si>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</si>
  <si>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</si>
  <si>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</si>
  <si>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</si>
  <si>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</si>
  <si>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</si>
  <si>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</si>
  <si>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</si>
  <si>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</si>
  <si>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</si>
  <si>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</si>
  <si>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</si>
  <si>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</si>
  <si>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</si>
  <si>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</si>
  <si>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</si>
  <si>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</si>
  <si>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</si>
  <si>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</si>
  <si>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</si>
  <si>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</si>
  <si>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</si>
  <si>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</si>
  <si>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</si>
  <si>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</si>
  <si>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</si>
  <si>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</si>
  <si>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</si>
  <si>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</si>
  <si>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</si>
  <si>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</si>
  <si>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</si>
  <si>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</si>
  <si>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</si>
  <si>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</si>
  <si>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</si>
  <si>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</si>
  <si>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</si>
  <si>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</si>
  <si>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</si>
  <si>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</si>
  <si>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</si>
  <si>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</si>
  <si>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</si>
  <si>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</si>
  <si>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</si>
  <si>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</si>
  <si>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</si>
  <si>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</si>
  <si>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</si>
  <si>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</si>
  <si>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</si>
  <si>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</si>
  <si>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</si>
  <si>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</si>
  <si>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</si>
  <si>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</si>
  <si>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</si>
  <si>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</si>
  <si>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</si>
  <si>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</si>
  <si>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</si>
  <si>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</si>
  <si>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</si>
  <si>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</si>
  <si>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</si>
  <si>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</si>
  <si>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</si>
  <si>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</si>
  <si>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</si>
  <si>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</si>
  <si>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</si>
  <si>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</si>
  <si>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</si>
  <si>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</si>
  <si>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</si>
  <si>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</si>
  <si>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</si>
  <si>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</si>
  <si>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</si>
  <si>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</si>
  <si>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</si>
  <si>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</si>
  <si>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</si>
  <si>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</si>
  <si>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</si>
  <si>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</si>
  <si>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</si>
  <si>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</si>
  <si>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</si>
  <si>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</si>
  <si>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</si>
  <si>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</si>
  <si>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</si>
  <si>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</si>
  <si>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</si>
  <si>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</si>
  <si>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</si>
  <si>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</si>
  <si>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</si>
  <si>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</si>
  <si>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</si>
  <si>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</si>
  <si>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</si>
  <si>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</si>
  <si>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</si>
  <si>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</si>
  <si>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</si>
  <si>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</si>
  <si>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</si>
  <si>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</si>
  <si>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</si>
  <si>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</si>
  <si>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</si>
  <si>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</si>
  <si>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</si>
  <si>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</si>
  <si>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</si>
  <si>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</si>
  <si>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</si>
  <si>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</si>
  <si>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</si>
  <si>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</si>
  <si>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</si>
  <si>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</si>
  <si>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</si>
  <si>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</si>
  <si>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</si>
  <si>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</si>
  <si>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</si>
  <si>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</si>
  <si>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</si>
  <si>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</si>
  <si>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</si>
  <si>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</si>
  <si>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</si>
  <si>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</si>
  <si>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</si>
  <si>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</si>
  <si>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</si>
  <si>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</si>
  <si>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</si>
  <si>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</si>
  <si>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</si>
  <si>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</si>
  <si>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</si>
  <si>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</si>
  <si>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</si>
  <si>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</si>
  <si>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</si>
  <si>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</si>
  <si>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</si>
  <si>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</si>
  <si>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</si>
  <si>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</si>
  <si>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</si>
  <si>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</si>
  <si>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</si>
  <si>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</si>
  <si>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</si>
  <si>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</si>
  <si>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</si>
  <si>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</si>
  <si>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</si>
  <si>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</si>
  <si>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</si>
  <si>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</si>
  <si>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</si>
  <si>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</si>
  <si>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</si>
  <si>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</si>
  <si>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</si>
  <si>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</si>
  <si>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</si>
  <si>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</si>
  <si>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</si>
  <si>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</si>
  <si>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</si>
  <si>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</si>
  <si>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</si>
  <si>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</si>
  <si>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</si>
  <si>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</si>
  <si>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</si>
  <si>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</si>
  <si>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</si>
  <si>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</si>
  <si>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</si>
  <si>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</si>
  <si>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</si>
  <si>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</si>
  <si>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</si>
  <si>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</si>
  <si>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</si>
  <si>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</si>
  <si>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</si>
  <si>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</si>
  <si>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</si>
  <si>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</si>
  <si>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</si>
  <si>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</si>
  <si>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</si>
  <si>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</si>
  <si>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</si>
  <si>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</si>
  <si>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</si>
  <si>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</si>
  <si>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</si>
  <si>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</si>
  <si>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</si>
  <si>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</si>
  <si>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</si>
  <si>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</si>
  <si>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</si>
  <si>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</si>
  <si>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</si>
  <si>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</si>
  <si>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</si>
  <si>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</si>
  <si>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</si>
  <si>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</si>
  <si>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</si>
  <si>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</si>
  <si>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</si>
  <si>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</si>
  <si>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</si>
  <si>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</si>
  <si>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</si>
  <si>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</si>
  <si>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</si>
  <si>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</si>
  <si>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</si>
  <si>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</si>
  <si>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</si>
  <si>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</si>
  <si>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</si>
  <si>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</si>
  <si>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</si>
  <si>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</si>
  <si>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</si>
  <si>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</si>
  <si>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</si>
  <si>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</si>
  <si>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</si>
  <si>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</si>
  <si>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</si>
  <si>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</si>
  <si>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</si>
  <si>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</si>
  <si>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</si>
  <si>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</si>
  <si>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</si>
  <si>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</si>
  <si>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</si>
  <si>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</si>
  <si>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</si>
  <si>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</si>
  <si>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</si>
  <si>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</si>
  <si>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</si>
  <si>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</si>
  <si>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</si>
  <si>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</si>
  <si>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</si>
  <si>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</si>
  <si>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</si>
  <si>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</si>
  <si>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</si>
  <si>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</si>
  <si>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</si>
  <si>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</si>
  <si>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</si>
  <si>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</si>
  <si>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</si>
  <si>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</si>
  <si>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</si>
  <si>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</si>
  <si>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</si>
  <si>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</si>
  <si>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</si>
  <si>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</si>
  <si>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</si>
  <si>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</si>
  <si>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</si>
  <si>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</si>
  <si>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</si>
  <si>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</si>
  <si>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</si>
  <si>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</si>
  <si>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</si>
  <si>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</si>
  <si>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</si>
  <si>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</si>
  <si>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</si>
  <si>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</si>
  <si>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</si>
  <si>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</si>
  <si>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</si>
  <si>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</si>
  <si>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</si>
  <si>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</si>
  <si>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</si>
  <si>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</si>
  <si>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</si>
  <si>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</si>
  <si>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</si>
  <si>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</si>
  <si>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</si>
  <si>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</si>
  <si>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</si>
  <si>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</si>
  <si>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</si>
  <si>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</si>
  <si>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</si>
  <si>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</si>
  <si>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</si>
  <si>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</si>
  <si>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</si>
  <si>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</si>
  <si>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</si>
  <si>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</si>
  <si>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</si>
  <si>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</si>
  <si>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</si>
  <si>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</si>
  <si>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</si>
  <si>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</si>
  <si>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</si>
  <si>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</si>
  <si>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</si>
  <si>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</si>
  <si>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</si>
  <si>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</si>
  <si>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</si>
  <si>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</si>
  <si>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</si>
  <si>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</si>
  <si>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</si>
  <si>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</si>
  <si>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</si>
  <si>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</si>
  <si>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</si>
  <si>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</si>
  <si>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</si>
  <si>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</si>
  <si>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</si>
  <si>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</si>
  <si>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</si>
  <si>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</si>
  <si>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</si>
  <si>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</si>
  <si>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</si>
  <si>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</si>
  <si>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</si>
  <si>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</si>
  <si>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</si>
  <si>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</si>
  <si>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</si>
  <si>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</si>
  <si>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</si>
  <si>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</si>
  <si>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</si>
  <si>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</si>
  <si>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</si>
  <si>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</si>
  <si>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</si>
  <si>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</si>
  <si>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</si>
  <si>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</si>
  <si>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</si>
  <si>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</si>
  <si>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</si>
  <si>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</si>
  <si>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</si>
  <si>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</si>
  <si>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</si>
  <si>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</si>
  <si>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</si>
  <si>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</si>
  <si>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</si>
  <si>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</si>
  <si>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</si>
  <si>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</si>
  <si>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</si>
  <si>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</si>
  <si>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</si>
  <si>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</si>
  <si>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</si>
  <si>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</si>
  <si>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</si>
  <si>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</si>
  <si>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</si>
  <si>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</si>
  <si>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</si>
  <si>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</si>
  <si>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</si>
  <si>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</si>
  <si>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</si>
  <si>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</si>
  <si>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</si>
  <si>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</si>
  <si>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</si>
  <si>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</si>
  <si>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</si>
  <si>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</si>
  <si>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</si>
  <si>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</si>
  <si>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</si>
  <si>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</si>
  <si>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</si>
  <si>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</si>
  <si>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</si>
  <si>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</si>
  <si>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</si>
  <si>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</si>
  <si>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</si>
  <si>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</si>
  <si>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</si>
  <si>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</si>
  <si>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</si>
  <si>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</si>
  <si>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</si>
  <si>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</si>
  <si>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</si>
  <si>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</si>
  <si>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</si>
  <si>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</si>
  <si>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</si>
  <si>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</si>
  <si>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</si>
  <si>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</si>
  <si>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</si>
  <si>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</si>
  <si>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</si>
  <si>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</si>
  <si>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</si>
  <si>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</si>
  <si>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</si>
  <si>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</si>
  <si>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</si>
  <si>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</si>
  <si>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</si>
  <si>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</si>
  <si>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</si>
  <si>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</si>
  <si>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</si>
  <si>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</si>
  <si>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</si>
  <si>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</si>
  <si>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</si>
  <si>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</si>
  <si>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</si>
  <si>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</si>
  <si>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</si>
  <si>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</si>
  <si>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</si>
  <si>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</si>
  <si>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</si>
  <si>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</si>
  <si>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</si>
  <si>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</si>
  <si>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</si>
  <si>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</si>
  <si>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</si>
  <si>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</si>
  <si>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</si>
  <si>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</si>
  <si>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</si>
  <si>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</si>
  <si>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</si>
  <si>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</si>
  <si>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</si>
  <si>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</si>
  <si>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</si>
  <si>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</si>
  <si>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</si>
  <si>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</si>
  <si>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</si>
  <si>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</si>
  <si>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</si>
  <si>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</si>
  <si>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</si>
  <si>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</si>
  <si>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</si>
  <si>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</si>
  <si>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</si>
  <si>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</si>
  <si>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</si>
  <si>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</si>
  <si>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</si>
  <si>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</si>
  <si>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</si>
  <si>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</si>
  <si>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</si>
  <si>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</si>
  <si>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</si>
  <si>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</si>
  <si>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</si>
  <si>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</si>
  <si>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</si>
  <si>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</si>
  <si>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</si>
  <si>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</si>
  <si>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</si>
  <si>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</si>
  <si>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</si>
  <si>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</si>
  <si>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</si>
  <si>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</si>
  <si>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</si>
  <si>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</si>
  <si>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</si>
  <si>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</si>
  <si>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</si>
  <si>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</si>
  <si>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</si>
  <si>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</si>
  <si>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</si>
  <si>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</si>
  <si>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</si>
  <si>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</si>
  <si>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</si>
  <si>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</si>
  <si>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</si>
  <si>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</si>
  <si>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</si>
  <si>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</si>
  <si>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</si>
  <si>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</si>
  <si>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</si>
  <si>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</si>
  <si>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</si>
  <si>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</si>
  <si>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</si>
  <si>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</si>
  <si>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</si>
  <si>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</si>
  <si>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</si>
  <si>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</si>
  <si>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</si>
  <si>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</si>
  <si>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</si>
  <si>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</si>
  <si>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</si>
  <si>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</si>
  <si>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</si>
  <si>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</si>
  <si>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</si>
  <si>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</si>
  <si>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</si>
  <si>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</si>
  <si>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</si>
  <si>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</si>
  <si>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</si>
  <si>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</si>
  <si>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</si>
  <si>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</si>
  <si>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</si>
  <si>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</si>
  <si>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</si>
  <si>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</si>
  <si>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</si>
  <si>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</si>
  <si>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</si>
  <si>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</si>
  <si>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</si>
  <si>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</si>
  <si>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</si>
  <si>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</si>
  <si>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</si>
  <si>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</si>
  <si>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</si>
  <si>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</si>
  <si>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</si>
  <si>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</si>
  <si>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</si>
  <si>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</si>
  <si>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</si>
  <si>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</si>
  <si>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</si>
  <si>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</si>
  <si>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</si>
  <si>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</si>
  <si>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</si>
  <si>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</si>
  <si>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</si>
  <si>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</si>
  <si>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</si>
  <si>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</si>
  <si>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</si>
  <si>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</si>
  <si>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</si>
  <si>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</si>
  <si>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</si>
  <si>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</si>
  <si>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</si>
  <si>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</si>
  <si>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</si>
  <si>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</si>
  <si>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</si>
  <si>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</si>
  <si>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</si>
  <si>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</si>
  <si>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</si>
  <si>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</si>
  <si>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</si>
  <si>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</si>
  <si>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</si>
  <si>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</si>
  <si>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</si>
  <si>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</si>
  <si>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</si>
  <si>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</si>
  <si>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</si>
  <si>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</si>
  <si>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</si>
  <si>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</si>
  <si>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</si>
  <si>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</si>
  <si>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</si>
  <si>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</si>
  <si>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</si>
  <si>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</si>
  <si>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</si>
  <si>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</si>
  <si>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</si>
  <si>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</si>
  <si>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</si>
  <si>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</si>
  <si>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</si>
  <si>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</si>
  <si>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</si>
  <si>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</si>
  <si>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</si>
  <si>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</si>
  <si>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</si>
  <si>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</si>
  <si>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</si>
  <si>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</si>
  <si>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</si>
  <si>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</si>
  <si>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</si>
  <si>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</si>
  <si>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</si>
  <si>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</si>
  <si>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</si>
  <si>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</si>
  <si>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</si>
  <si>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</si>
  <si>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</si>
  <si>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</si>
  <si>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</si>
  <si>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</si>
  <si>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</si>
  <si>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</si>
  <si>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</si>
  <si>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</si>
  <si>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</si>
  <si>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</si>
  <si>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</si>
  <si>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</si>
  <si>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</si>
  <si>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</si>
  <si>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</si>
  <si>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</si>
  <si>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</si>
  <si>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</si>
  <si>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</si>
  <si>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</si>
  <si>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</si>
  <si>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</si>
  <si>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</si>
  <si>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</si>
  <si>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</si>
  <si>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</si>
  <si>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</si>
  <si>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</si>
  <si>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</si>
  <si>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</si>
  <si>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</si>
  <si>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</si>
  <si>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</si>
  <si>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</si>
  <si>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</si>
  <si>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</si>
  <si>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</si>
  <si>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</si>
  <si>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</si>
  <si>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</si>
  <si>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</si>
  <si>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</si>
  <si>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</si>
  <si>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</si>
  <si>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</si>
  <si>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</si>
  <si>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</si>
  <si>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</si>
  <si>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</si>
  <si>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</si>
  <si>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</si>
  <si>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</si>
  <si>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</si>
  <si>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</si>
  <si>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</si>
  <si>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</si>
  <si>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</si>
  <si>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</si>
  <si>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</si>
  <si>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</si>
  <si>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</si>
  <si>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</si>
  <si>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</si>
  <si>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</si>
  <si>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</si>
  <si>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</si>
  <si>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</si>
  <si>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</si>
  <si>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</si>
  <si>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</si>
  <si>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</si>
  <si>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</si>
  <si>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</si>
  <si>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</si>
  <si>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</si>
  <si>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</si>
  <si>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</si>
  <si>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</si>
  <si>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</si>
  <si>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</si>
  <si>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</si>
  <si>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</si>
  <si>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</si>
  <si>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</si>
  <si>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</si>
  <si>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</si>
  <si>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</si>
  <si>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</si>
  <si>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</si>
  <si>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</si>
  <si>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</si>
  <si>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</si>
  <si>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</si>
  <si>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</si>
  <si>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</si>
  <si>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</si>
  <si>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</si>
  <si>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</si>
  <si>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</si>
  <si>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</si>
  <si>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</si>
  <si>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</si>
  <si>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</si>
  <si>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</si>
  <si>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</si>
  <si>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</si>
  <si>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</si>
  <si>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</si>
  <si>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</si>
  <si>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</si>
  <si>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</si>
  <si>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</si>
  <si>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</si>
  <si>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</si>
  <si>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</si>
  <si>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</si>
  <si>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</si>
  <si>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</si>
  <si>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</si>
  <si>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</si>
  <si>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</si>
  <si>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</si>
  <si>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</si>
  <si>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</si>
  <si>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</si>
  <si>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</si>
  <si>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</si>
  <si>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</si>
  <si>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</si>
  <si>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</si>
  <si>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</si>
  <si>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</si>
  <si>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</si>
  <si>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</si>
  <si>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</si>
  <si>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</si>
  <si>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</si>
  <si>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</si>
  <si>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</si>
  <si>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</si>
  <si>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</si>
  <si>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</si>
  <si>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</si>
  <si>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</si>
  <si>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</si>
  <si>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</si>
  <si>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</si>
  <si>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</si>
  <si>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</si>
  <si>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</si>
  <si>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</si>
  <si>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</si>
  <si>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</si>
  <si>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</si>
  <si>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</si>
  <si>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</si>
  <si>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</si>
  <si>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</si>
  <si>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</si>
  <si>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</si>
  <si>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</si>
  <si>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</si>
  <si>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</si>
  <si>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</si>
  <si>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</si>
  <si>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</si>
  <si>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</si>
  <si>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</si>
  <si>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</si>
  <si>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</si>
  <si>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</si>
  <si>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</si>
  <si>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</si>
  <si>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</si>
  <si>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</si>
  <si>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</si>
  <si>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</si>
  <si>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</si>
  <si>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</si>
  <si>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</si>
  <si>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</si>
  <si>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</si>
  <si>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</si>
  <si>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</si>
  <si>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</si>
  <si>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</si>
  <si>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</si>
  <si>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</si>
  <si>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</si>
  <si>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</si>
  <si>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</si>
  <si>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</si>
  <si>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</si>
  <si>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</si>
  <si>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</si>
  <si>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</si>
  <si>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</si>
  <si>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</si>
  <si>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</si>
  <si>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</si>
  <si>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</si>
  <si>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</si>
  <si>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</si>
  <si>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</si>
  <si>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</si>
  <si>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</si>
  <si>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</si>
  <si>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</si>
  <si>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</si>
  <si>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</si>
  <si>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</si>
  <si>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</si>
  <si>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</si>
  <si>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</si>
  <si>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</si>
  <si>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</si>
  <si>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</si>
  <si>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</si>
  <si>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</si>
  <si>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</si>
  <si>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</si>
  <si>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</si>
  <si>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</si>
  <si>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</si>
  <si>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</si>
  <si>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</si>
  <si>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</si>
  <si>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</si>
  <si>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</si>
  <si>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</si>
  <si>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</si>
  <si>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</si>
  <si>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</si>
  <si>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</si>
  <si>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</si>
  <si>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</si>
  <si>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</si>
  <si>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</si>
  <si>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</si>
  <si>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</si>
  <si>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</si>
  <si>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</si>
  <si>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</si>
  <si>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</si>
  <si>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</si>
  <si>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</si>
  <si>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</si>
  <si>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</si>
  <si>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</si>
  <si>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</si>
  <si>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</si>
  <si>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</si>
  <si>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</si>
  <si>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</si>
  <si>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</si>
  <si>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</si>
  <si>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</si>
  <si>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</si>
  <si>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</si>
  <si>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</si>
  <si>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</si>
  <si>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</si>
  <si>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</si>
  <si>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</si>
  <si>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</si>
  <si>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</si>
  <si>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</si>
  <si>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</si>
  <si>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</si>
  <si>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</si>
  <si>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</si>
  <si>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</si>
  <si>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</si>
  <si>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</si>
  <si>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</si>
  <si>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</si>
  <si>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</si>
  <si>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</si>
  <si>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</si>
  <si>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</si>
  <si>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</si>
  <si>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</si>
  <si>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</si>
  <si>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</si>
  <si>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</si>
  <si>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</si>
  <si>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</si>
  <si>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</si>
  <si>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</si>
  <si>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</si>
  <si>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</si>
  <si>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</si>
  <si>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</si>
  <si>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</si>
  <si>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</si>
  <si>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</si>
  <si>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</si>
  <si>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</si>
  <si>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</si>
  <si>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</si>
  <si>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</si>
  <si>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</si>
  <si>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</si>
  <si>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</si>
  <si>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</si>
  <si>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</si>
  <si>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</si>
  <si>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</si>
  <si>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</si>
  <si>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</si>
  <si>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</si>
  <si>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</si>
  <si>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</si>
  <si>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</si>
  <si>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</si>
  <si>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</si>
  <si>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</si>
  <si>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</si>
  <si>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</si>
  <si>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</si>
  <si>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</si>
  <si>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</si>
  <si>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</si>
  <si>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</si>
  <si>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</si>
  <si>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</si>
  <si>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</si>
  <si>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</si>
  <si>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</si>
  <si>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</si>
  <si>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</si>
  <si>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</si>
  <si>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</si>
  <si>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</si>
  <si>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</si>
  <si>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</si>
  <si>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</si>
  <si>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</si>
  <si>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</si>
  <si>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</si>
  <si>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</si>
  <si>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</si>
  <si>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</si>
  <si>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</si>
  <si>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</si>
  <si>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</si>
  <si>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</si>
  <si>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</si>
  <si>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</si>
  <si>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</si>
  <si>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</si>
  <si>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</si>
  <si>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</si>
  <si>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</si>
  <si>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</si>
  <si>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</si>
  <si>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</si>
  <si>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</si>
  <si>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</si>
  <si>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</si>
  <si>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</si>
  <si>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</si>
  <si>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</si>
  <si>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</si>
  <si>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</si>
  <si>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</si>
  <si>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</si>
  <si>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</si>
  <si>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</si>
  <si>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</si>
  <si>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</si>
  <si>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</si>
  <si>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</si>
  <si>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</si>
  <si>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</si>
  <si>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</si>
  <si>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</si>
  <si>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</si>
  <si>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</si>
  <si>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</si>
  <si>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</si>
  <si>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</si>
  <si>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</si>
  <si>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</si>
  <si>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</si>
  <si>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</si>
  <si>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</si>
  <si>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</si>
  <si>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</si>
  <si>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</si>
  <si>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</si>
  <si>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</si>
  <si>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</si>
  <si>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</si>
  <si>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</si>
  <si>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</si>
  <si>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</si>
  <si>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</si>
  <si>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</si>
  <si>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</si>
  <si>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</si>
  <si>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</si>
  <si>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</si>
  <si>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</si>
  <si>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</si>
  <si>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</si>
  <si>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</si>
  <si>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</si>
  <si>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</si>
  <si>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</si>
  <si>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</si>
  <si>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</si>
  <si>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</si>
  <si>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</si>
  <si>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</si>
  <si>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</si>
  <si>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</si>
  <si>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</si>
  <si>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</si>
  <si>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</si>
  <si>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</si>
  <si>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</si>
  <si>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</si>
  <si>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</si>
  <si>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</si>
  <si>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</si>
  <si>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</si>
  <si>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</si>
  <si>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</si>
  <si>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</si>
  <si>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</si>
  <si>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</si>
  <si>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</si>
  <si>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</si>
  <si>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</si>
  <si>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</si>
  <si>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</si>
  <si>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</si>
  <si>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</si>
  <si>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</si>
  <si>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</si>
  <si>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</si>
  <si>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</si>
  <si>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</si>
  <si>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</si>
  <si>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</si>
  <si>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</si>
  <si>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</si>
  <si>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</si>
  <si>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</si>
  <si>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</si>
  <si>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</si>
  <si>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</si>
  <si>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</si>
  <si>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</si>
  <si>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</si>
  <si>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</si>
  <si>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</si>
  <si>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</si>
  <si>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</si>
  <si>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</si>
  <si>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</si>
  <si>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</si>
  <si>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</si>
  <si>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</si>
  <si>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</si>
  <si>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</si>
  <si>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</si>
  <si>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</si>
  <si>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</si>
  <si>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</si>
  <si>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</si>
  <si>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</si>
  <si>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</si>
  <si>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</si>
  <si>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</si>
  <si>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</si>
  <si>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</si>
  <si>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</si>
  <si>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</si>
  <si>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</si>
  <si>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</si>
  <si>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</si>
  <si>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</si>
  <si>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</si>
  <si>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</si>
  <si>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</si>
  <si>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</si>
  <si>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</si>
  <si>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</si>
  <si>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</si>
  <si>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</si>
  <si>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</si>
  <si>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</si>
  <si>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</si>
  <si>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</si>
  <si>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</si>
  <si>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</si>
  <si>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</si>
  <si>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</si>
  <si>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</si>
  <si>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</si>
  <si>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</si>
  <si>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</si>
  <si>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</si>
  <si>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</si>
  <si>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</si>
  <si>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</si>
  <si>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</si>
  <si>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</si>
  <si>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</si>
  <si>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</si>
  <si>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</si>
  <si>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</si>
  <si>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</si>
  <si>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</si>
  <si>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</si>
  <si>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</si>
  <si>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</si>
  <si>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</si>
  <si>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</si>
  <si>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</si>
  <si>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</si>
  <si>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</si>
  <si>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</si>
  <si>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</si>
  <si>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</si>
  <si>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</si>
  <si>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</si>
  <si>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</si>
  <si>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</si>
  <si>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</si>
  <si>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</si>
  <si>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</si>
  <si>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</si>
  <si>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</si>
  <si>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</si>
  <si>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</si>
  <si>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</si>
  <si>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</si>
  <si>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</si>
  <si>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</si>
  <si>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</si>
  <si>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</si>
  <si>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</si>
  <si>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</si>
  <si>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</si>
  <si>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</si>
  <si>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</si>
  <si>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</si>
  <si>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</si>
  <si>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</si>
  <si>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</si>
  <si>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</si>
  <si>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</si>
  <si>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</si>
  <si>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</si>
  <si>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</si>
  <si>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</si>
  <si>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</si>
  <si>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</si>
  <si>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</si>
  <si>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</si>
  <si>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</si>
  <si>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</si>
  <si>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</si>
  <si>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</si>
  <si>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</si>
  <si>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</si>
  <si>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</si>
  <si>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</si>
  <si>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</si>
  <si>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</si>
  <si>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</si>
  <si>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</si>
  <si>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</si>
  <si>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</si>
  <si>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</si>
  <si>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</si>
  <si>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</si>
  <si>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</si>
  <si>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</si>
  <si>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</si>
  <si>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</si>
  <si>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</si>
  <si>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</si>
  <si>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</si>
  <si>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</si>
  <si>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</si>
  <si>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</si>
  <si>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</si>
  <si>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</si>
  <si>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</si>
  <si>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</si>
  <si>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</si>
  <si>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</si>
  <si>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</si>
  <si>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</si>
  <si>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</si>
  <si>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</si>
  <si>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</si>
  <si>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</si>
  <si>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</si>
  <si>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</si>
  <si>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</si>
  <si>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</si>
  <si>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</si>
  <si>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</si>
  <si>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</si>
  <si>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</si>
  <si>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</si>
  <si>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</si>
  <si>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</si>
  <si>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</si>
  <si>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</si>
  <si>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</si>
  <si>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</si>
  <si>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</si>
  <si>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</si>
  <si>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</si>
  <si>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</si>
  <si>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</si>
  <si>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</si>
  <si>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</si>
  <si>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</si>
  <si>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</si>
  <si>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</si>
  <si>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</si>
  <si>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</si>
  <si>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</si>
  <si>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</si>
  <si>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</si>
  <si>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</si>
  <si>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</si>
  <si>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</si>
  <si>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</si>
  <si>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</si>
  <si>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</si>
  <si>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</si>
  <si>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</si>
  <si>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</si>
  <si>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</si>
  <si>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</si>
  <si>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</si>
  <si>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</si>
  <si>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</si>
  <si>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</si>
  <si>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</si>
  <si>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</si>
  <si>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</si>
  <si>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</si>
  <si>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</si>
  <si>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</si>
  <si>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</si>
  <si>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</si>
  <si>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</si>
  <si>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</si>
  <si>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</si>
  <si>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</si>
  <si>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</si>
  <si>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</si>
  <si>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</si>
  <si>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</si>
  <si>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</si>
  <si>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</si>
  <si>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</si>
  <si>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</si>
  <si>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</si>
  <si>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</si>
  <si>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</si>
  <si>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</si>
  <si>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</si>
  <si>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</si>
  <si>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</si>
  <si>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</si>
  <si>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</si>
  <si>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</si>
  <si>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</si>
  <si>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</si>
  <si>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</si>
  <si>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</si>
  <si>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</si>
  <si>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</si>
  <si>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</si>
  <si>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</si>
  <si>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</si>
  <si>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</si>
  <si>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</si>
  <si>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</si>
  <si>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</si>
  <si>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</si>
  <si>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</si>
  <si>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</si>
  <si>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</si>
  <si>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</si>
  <si>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</si>
  <si>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</si>
  <si>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</si>
  <si>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</si>
  <si>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</si>
  <si>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</si>
  <si>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</si>
  <si>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</si>
  <si>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</si>
  <si>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</si>
  <si>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</si>
  <si>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</si>
  <si>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</si>
  <si>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</si>
  <si>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</si>
  <si>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</si>
  <si>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</si>
  <si>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</si>
  <si>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</si>
  <si>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</si>
  <si>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</si>
  <si>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</si>
  <si>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</si>
  <si>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</si>
  <si>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</si>
  <si>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</si>
  <si>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</si>
  <si>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</si>
  <si>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</si>
  <si>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</si>
  <si>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</si>
  <si>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</si>
  <si>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</si>
  <si>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</si>
  <si>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</si>
  <si>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</si>
  <si>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</si>
  <si>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</si>
  <si>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</si>
  <si>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</si>
  <si>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</si>
  <si>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</si>
  <si>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</si>
  <si>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</si>
  <si>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</si>
  <si>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</si>
  <si>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</si>
  <si>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</si>
  <si>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</si>
  <si>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</si>
  <si>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</si>
  <si>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</si>
  <si>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</si>
  <si>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</si>
  <si>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</si>
  <si>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</si>
  <si>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</si>
  <si>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</si>
  <si>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</si>
  <si>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</si>
  <si>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</si>
  <si>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</si>
  <si>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</si>
  <si>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</si>
  <si>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</si>
  <si>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</si>
  <si>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</si>
  <si>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</si>
  <si>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</si>
  <si>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</si>
  <si>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</si>
  <si>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</si>
  <si>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</si>
  <si>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</si>
  <si>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</si>
  <si>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</si>
  <si>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</si>
  <si>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</si>
  <si>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</si>
  <si>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</si>
  <si>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</si>
  <si>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</si>
  <si>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</si>
  <si>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</si>
  <si>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</si>
  <si>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</si>
  <si>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</si>
  <si>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</si>
  <si>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</si>
  <si>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</si>
  <si>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</si>
  <si>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</si>
  <si>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</si>
  <si>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</si>
  <si>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</si>
  <si>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</si>
  <si>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</si>
  <si>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</si>
  <si>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</si>
  <si>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</si>
  <si>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</si>
  <si>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</si>
  <si>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</si>
  <si>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</si>
  <si>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</si>
  <si>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</si>
  <si>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</si>
  <si>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</si>
  <si>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</si>
  <si>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</si>
  <si>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</si>
  <si>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</si>
  <si>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</si>
  <si>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</si>
  <si>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</si>
  <si>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</si>
  <si>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</si>
  <si>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</si>
  <si>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</si>
  <si>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</si>
  <si>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</si>
  <si>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</si>
  <si>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</si>
  <si>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</si>
  <si>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</si>
  <si>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</si>
  <si>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</si>
  <si>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</si>
  <si>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</si>
  <si>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</si>
  <si>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</si>
  <si>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</si>
  <si>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</si>
  <si>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</si>
  <si>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</si>
  <si>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</si>
  <si>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</si>
  <si>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</si>
  <si>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</si>
  <si>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</si>
  <si>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</si>
  <si>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</si>
  <si>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</si>
  <si>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</si>
  <si>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</si>
  <si>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</si>
  <si>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</si>
  <si>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</si>
  <si>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</si>
  <si>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</si>
  <si>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</si>
  <si>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</si>
  <si>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</si>
  <si>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</si>
  <si>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</si>
  <si>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</si>
  <si>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</si>
  <si>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</si>
  <si>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</si>
  <si>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</si>
  <si>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</si>
  <si>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</si>
  <si>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</si>
  <si>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</si>
  <si>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</si>
  <si>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</si>
  <si>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</si>
  <si>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</si>
  <si>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</si>
  <si>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</si>
  <si>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</si>
  <si>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</si>
  <si>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</si>
  <si>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</si>
  <si>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</si>
  <si>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</si>
  <si>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</si>
  <si>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</si>
  <si>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</si>
  <si>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</si>
  <si>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</si>
  <si>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</si>
  <si>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</si>
  <si>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</si>
  <si>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</si>
  <si>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</si>
  <si>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</si>
  <si>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</si>
  <si>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</si>
  <si>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</si>
  <si>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</si>
  <si>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</si>
  <si>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</si>
  <si>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</si>
  <si>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</si>
  <si>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</si>
  <si>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</si>
  <si>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</si>
  <si>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</si>
  <si>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</si>
  <si>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</si>
  <si>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</si>
  <si>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</si>
  <si>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</si>
  <si>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</si>
  <si>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</si>
  <si>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</si>
  <si>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</si>
  <si>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</si>
  <si>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</si>
  <si>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</si>
  <si>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</si>
  <si>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</si>
  <si>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</si>
  <si>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</si>
  <si>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</si>
  <si>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</si>
  <si>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</si>
  <si>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</si>
  <si>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</si>
  <si>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</si>
  <si>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</si>
  <si>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</si>
  <si>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</si>
  <si>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</si>
  <si>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</si>
  <si>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</si>
  <si>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</si>
  <si>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</si>
  <si>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</si>
  <si>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</si>
  <si>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</si>
  <si>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</si>
  <si>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</si>
  <si>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</si>
  <si>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</si>
  <si>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</si>
  <si>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</si>
  <si>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</si>
  <si>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</si>
  <si>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</si>
  <si>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</si>
  <si>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</si>
  <si>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</si>
  <si>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</si>
  <si>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</si>
  <si>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</si>
  <si>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</si>
  <si>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</si>
  <si>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</si>
  <si>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</si>
  <si>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</si>
  <si>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</si>
  <si>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</si>
  <si>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</si>
  <si>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</si>
  <si>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</si>
  <si>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</si>
  <si>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</si>
  <si>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</si>
  <si>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</si>
  <si>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</si>
  <si>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</si>
  <si>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</si>
  <si>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</si>
  <si>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</si>
  <si>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</si>
  <si>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</si>
  <si>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</si>
  <si>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</si>
  <si>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</si>
  <si>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</si>
  <si>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</si>
  <si>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</si>
  <si>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</si>
  <si>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</si>
  <si>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</si>
  <si>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</si>
  <si>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</si>
  <si>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</si>
  <si>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</si>
  <si>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</si>
  <si>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</si>
  <si>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</si>
  <si>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</si>
  <si>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</si>
  <si>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</si>
  <si>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</si>
  <si>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</si>
  <si>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</si>
  <si>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</si>
  <si>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</si>
  <si>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</si>
  <si>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</si>
  <si>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</si>
  <si>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</si>
  <si>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</si>
  <si>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</si>
  <si>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</si>
  <si>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</si>
  <si>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</si>
  <si>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</si>
  <si>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</si>
  <si>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</si>
  <si>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</si>
  <si>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</si>
  <si>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</si>
  <si>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</si>
  <si>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</si>
  <si>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</si>
  <si>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</si>
  <si>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</si>
  <si>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</si>
  <si>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</si>
  <si>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</si>
  <si>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</si>
  <si>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</si>
  <si>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</si>
  <si>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</si>
  <si>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</si>
  <si>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</si>
  <si>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</si>
  <si>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</si>
  <si>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</si>
  <si>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</si>
  <si>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</si>
  <si>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</si>
  <si>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</si>
  <si>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</si>
  <si>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</si>
  <si>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</si>
  <si>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</si>
  <si>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</si>
  <si>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</si>
  <si>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</si>
  <si>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</si>
  <si>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</si>
  <si>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</si>
  <si>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</si>
  <si>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</si>
  <si>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</si>
  <si>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</si>
  <si>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</si>
  <si>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</si>
  <si>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</si>
  <si>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</si>
  <si>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</si>
  <si>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</si>
  <si>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</si>
  <si>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</si>
  <si>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</si>
  <si>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</si>
  <si>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</si>
  <si>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</si>
  <si>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</si>
  <si>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</si>
  <si>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</si>
  <si>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</si>
  <si>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</si>
  <si>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</si>
  <si>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</si>
  <si>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</si>
  <si>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</si>
  <si>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</si>
  <si>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</si>
  <si>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</si>
  <si>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</si>
  <si>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</si>
  <si>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</si>
  <si>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</si>
  <si>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</si>
  <si>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</si>
  <si>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</si>
  <si>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</si>
  <si>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</si>
  <si>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</si>
  <si>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</si>
  <si>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</si>
  <si>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</si>
  <si>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</si>
  <si>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</si>
  <si>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</si>
  <si>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</si>
  <si>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</si>
  <si>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</si>
  <si>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</si>
  <si>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</si>
  <si>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</si>
  <si>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</si>
  <si>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</si>
  <si>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</si>
  <si>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</si>
  <si>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</si>
  <si>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</si>
  <si>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</si>
  <si>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</si>
  <si>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</si>
  <si>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</si>
  <si>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</si>
  <si>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</si>
  <si>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</si>
  <si>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</si>
  <si>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</si>
  <si>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</si>
  <si>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</si>
  <si>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</si>
  <si>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</si>
  <si>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</si>
  <si>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</si>
  <si>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</si>
  <si>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</si>
  <si>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</si>
  <si>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</si>
  <si>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</si>
  <si>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</si>
  <si>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</si>
  <si>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</si>
  <si>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</si>
  <si>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</si>
  <si>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</si>
  <si>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</si>
  <si>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</si>
  <si>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</si>
  <si>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</si>
  <si>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</si>
  <si>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</si>
  <si>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</si>
  <si>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</si>
  <si>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</si>
  <si>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</si>
  <si>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</si>
  <si>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</si>
  <si>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</si>
  <si>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</si>
  <si>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</si>
  <si>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</si>
  <si>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</si>
  <si>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</si>
  <si>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</si>
  <si>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</si>
  <si>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</si>
  <si>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</si>
  <si>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</si>
  <si>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</si>
  <si>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</si>
  <si>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</si>
  <si>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</si>
  <si>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</si>
  <si>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</si>
  <si>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</si>
  <si>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</si>
  <si>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</si>
  <si>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</si>
  <si>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</si>
  <si>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</si>
  <si>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</si>
  <si>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</si>
  <si>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</si>
  <si>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</si>
  <si>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</si>
  <si>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</si>
  <si>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</si>
  <si>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</si>
  <si>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</si>
  <si>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</si>
  <si>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</si>
  <si>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</si>
  <si>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</si>
  <si>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</si>
  <si>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</si>
  <si>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</si>
  <si>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</si>
  <si>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</si>
  <si>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</si>
  <si>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</si>
  <si>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</si>
  <si>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</si>
  <si>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</si>
  <si>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</si>
  <si>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</si>
  <si>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</si>
  <si>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</si>
  <si>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</si>
  <si>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</si>
  <si>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</si>
  <si>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</si>
  <si>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</si>
  <si>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</si>
  <si>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</si>
  <si>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</si>
  <si>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</si>
  <si>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</si>
  <si>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</si>
  <si>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</si>
  <si>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</si>
  <si>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</si>
  <si>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</si>
  <si>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</si>
  <si>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</si>
  <si>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</si>
  <si>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</si>
  <si>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</si>
  <si>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</si>
  <si>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</si>
  <si>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</si>
  <si>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</si>
  <si>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</si>
  <si>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</si>
  <si>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</si>
  <si>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</si>
  <si>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</si>
  <si>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</si>
  <si>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</si>
  <si>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</si>
  <si>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</si>
  <si>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</si>
  <si>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</si>
  <si>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</si>
  <si>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</si>
  <si>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</si>
  <si>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</si>
  <si>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</si>
  <si>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</si>
  <si>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</si>
  <si>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</si>
  <si>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</si>
  <si>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</si>
  <si>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</si>
  <si>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</si>
  <si>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</si>
  <si>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</si>
  <si>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</si>
  <si>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</si>
  <si>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</si>
  <si>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</si>
  <si>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</si>
  <si>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</si>
  <si>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</si>
  <si>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</si>
  <si>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</si>
  <si>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</si>
  <si>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</si>
  <si>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</si>
  <si>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</si>
  <si>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</si>
  <si>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</si>
  <si>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</si>
  <si>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</si>
  <si>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</si>
  <si>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</si>
  <si>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</si>
  <si>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</si>
  <si>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</si>
  <si>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</si>
  <si>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</si>
  <si>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</si>
  <si>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</si>
  <si>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</si>
  <si>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</si>
  <si>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</si>
  <si>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</si>
  <si>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</si>
  <si>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</si>
  <si>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</si>
  <si>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</si>
  <si>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</si>
  <si>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</si>
  <si>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</si>
  <si>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</si>
  <si>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</si>
  <si>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</si>
  <si>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</si>
  <si>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</si>
  <si>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</si>
  <si>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</si>
  <si>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</si>
  <si>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</si>
  <si>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</si>
  <si>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</si>
  <si>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</si>
  <si>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</si>
  <si>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</si>
  <si>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</si>
  <si>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</si>
  <si>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</si>
  <si>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</si>
  <si>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</si>
  <si>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</si>
  <si>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</si>
  <si>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</si>
  <si>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</si>
  <si>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</si>
  <si>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</si>
  <si>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</si>
  <si>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</si>
  <si>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</si>
  <si>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</si>
  <si>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</si>
  <si>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</si>
  <si>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</si>
  <si>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</si>
  <si>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</si>
  <si>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</si>
  <si>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</si>
  <si>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</si>
  <si>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</si>
  <si>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</si>
  <si>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</si>
  <si>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</si>
  <si>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</si>
  <si>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</si>
  <si>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</si>
  <si>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</si>
  <si>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</si>
  <si>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</si>
  <si>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</si>
  <si>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</si>
  <si>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</si>
  <si>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</si>
  <si>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</si>
  <si>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</si>
  <si>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</si>
  <si>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</si>
  <si>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</si>
  <si>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</si>
  <si>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</si>
  <si>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</si>
  <si>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</si>
  <si>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</si>
  <si>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</si>
  <si>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</si>
  <si>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</si>
  <si>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</si>
  <si>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</si>
  <si>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</si>
  <si>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</si>
  <si>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</si>
  <si>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</si>
  <si>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</si>
  <si>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</si>
  <si>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</si>
  <si>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</si>
  <si>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</si>
  <si>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</si>
  <si>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</si>
  <si>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</si>
  <si>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</si>
  <si>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</si>
  <si>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</si>
  <si>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</si>
  <si>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</si>
  <si>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</si>
  <si>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</si>
  <si>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</si>
  <si>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</si>
  <si>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</si>
  <si>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</si>
  <si>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</si>
  <si>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</si>
  <si>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</si>
  <si>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</si>
  <si>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</si>
  <si>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</si>
  <si>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</si>
  <si>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</si>
  <si>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</si>
  <si>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</si>
  <si>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</si>
  <si>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</si>
  <si>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</si>
  <si>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</si>
  <si>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</si>
  <si>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</si>
  <si>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</si>
  <si>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</si>
  <si>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</si>
  <si>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</si>
  <si>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</si>
  <si>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</si>
  <si>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</si>
  <si>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</si>
  <si>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</si>
  <si>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</si>
  <si>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</si>
  <si>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</si>
  <si>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</si>
  <si>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</si>
  <si>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</si>
  <si>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</si>
  <si>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</si>
  <si>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</si>
  <si>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</si>
  <si>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</si>
  <si>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</si>
  <si>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</si>
  <si>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</si>
  <si>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</si>
  <si>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</si>
  <si>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</si>
  <si>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</si>
  <si>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</si>
  <si>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</si>
  <si>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</si>
  <si>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</si>
  <si>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</si>
  <si>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</si>
  <si>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</si>
  <si>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</si>
  <si>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</si>
  <si>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</si>
  <si>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</si>
  <si>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</si>
  <si>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</si>
  <si>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</si>
  <si>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</si>
  <si>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</si>
  <si>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</si>
  <si>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</si>
  <si>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</si>
  <si>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</si>
  <si>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</si>
  <si>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</si>
  <si>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</si>
  <si>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</si>
  <si>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</si>
  <si>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</si>
  <si>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</si>
  <si>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</si>
  <si>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</si>
  <si>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</si>
  <si>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</si>
  <si>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</si>
  <si>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</si>
  <si>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</si>
  <si>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</si>
  <si>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</si>
  <si>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</si>
  <si>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</si>
  <si>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</si>
  <si>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</si>
  <si>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</si>
  <si>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</si>
  <si>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</si>
  <si>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</si>
  <si>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</si>
  <si>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</si>
  <si>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</si>
  <si>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</si>
  <si>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</si>
  <si>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</si>
  <si>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</si>
  <si>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</si>
  <si>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</si>
  <si>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</si>
  <si>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</si>
  <si>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</si>
  <si>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</si>
  <si>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</si>
  <si>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</si>
  <si>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</si>
  <si>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</si>
  <si>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</si>
  <si>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</si>
  <si>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</si>
  <si>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</si>
  <si>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</si>
  <si>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</si>
  <si>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</si>
  <si>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</si>
  <si>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</si>
  <si>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</si>
  <si>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</si>
  <si>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</si>
  <si>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</si>
  <si>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</si>
  <si>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</si>
  <si>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</si>
  <si>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</si>
  <si>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</si>
  <si>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</si>
  <si>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</si>
  <si>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</si>
  <si>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</si>
  <si>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</si>
  <si>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</si>
  <si>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</si>
  <si>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</si>
  <si>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</si>
  <si>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</si>
  <si>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</si>
  <si>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</si>
  <si>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</si>
  <si>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</si>
  <si>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</si>
  <si>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</si>
  <si>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</si>
  <si>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</si>
  <si>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</si>
  <si>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</si>
  <si>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</si>
  <si>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</si>
  <si>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</si>
  <si>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</si>
  <si>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</si>
  <si>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</si>
  <si>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</si>
  <si>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</si>
  <si>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</si>
  <si>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</si>
  <si>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</si>
  <si>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</si>
  <si>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</si>
  <si>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</si>
  <si>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</si>
  <si>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</si>
  <si>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</si>
  <si>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</si>
  <si>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</si>
  <si>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</si>
  <si>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</si>
  <si>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</si>
  <si>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</si>
  <si>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</si>
  <si>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</si>
  <si>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</si>
  <si>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</si>
  <si>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</si>
  <si>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</si>
  <si>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</si>
  <si>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</si>
  <si>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</si>
  <si>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</si>
  <si>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</si>
  <si>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</si>
  <si>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</si>
  <si>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</si>
  <si>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</si>
  <si>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</si>
  <si>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</si>
  <si>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</si>
  <si>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</si>
  <si>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</si>
  <si>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</si>
  <si>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</si>
  <si>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</si>
  <si>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</si>
  <si>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</si>
  <si>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</si>
  <si>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</si>
  <si>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</si>
  <si>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</si>
  <si>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</si>
  <si>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</si>
  <si>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</si>
  <si>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</si>
  <si>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</si>
  <si>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</si>
  <si>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</si>
  <si>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</si>
  <si>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</si>
  <si>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</si>
  <si>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</si>
  <si>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</si>
  <si>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</si>
  <si>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</si>
  <si>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</si>
  <si>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</si>
  <si>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</si>
  <si>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</si>
  <si>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</si>
  <si>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</si>
  <si>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</si>
  <si>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</si>
  <si>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</si>
  <si>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</si>
  <si>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</si>
  <si>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</si>
  <si>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</si>
  <si>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</si>
  <si>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</si>
  <si>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</si>
  <si>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</si>
  <si>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</si>
  <si>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</si>
  <si>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</si>
  <si>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</si>
  <si>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</si>
  <si>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</si>
  <si>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</si>
  <si>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</si>
  <si>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</si>
  <si>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</si>
  <si>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</si>
  <si>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</si>
  <si>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</si>
  <si>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</si>
  <si>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</si>
  <si>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</si>
  <si>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</si>
  <si>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</si>
  <si>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</si>
  <si>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</si>
  <si>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</si>
  <si>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</si>
  <si>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</si>
  <si>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</si>
  <si>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</si>
  <si>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</si>
  <si>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</si>
  <si>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</si>
  <si>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</si>
  <si>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</si>
  <si>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</si>
  <si>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</si>
  <si>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</si>
  <si>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</si>
  <si>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</si>
  <si>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</si>
  <si>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</si>
  <si>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</si>
  <si>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</si>
  <si>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</si>
  <si>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</si>
  <si>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</si>
  <si>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</si>
  <si>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</si>
  <si>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</si>
  <si>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</si>
  <si>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</si>
  <si>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</si>
  <si>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</si>
  <si>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</si>
  <si>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</si>
  <si>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</si>
  <si>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</si>
  <si>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</si>
  <si>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</si>
  <si>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</si>
  <si>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</si>
  <si>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</si>
  <si>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</si>
  <si>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</si>
  <si>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</si>
  <si>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</si>
  <si>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</si>
  <si>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</si>
  <si>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</si>
  <si>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</si>
  <si>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</si>
  <si>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</si>
  <si>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</si>
  <si>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</si>
  <si>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</si>
  <si>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</si>
  <si>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</si>
  <si>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</si>
  <si>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</si>
  <si>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</si>
  <si>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</si>
  <si>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</si>
  <si>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</si>
  <si>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</si>
  <si>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</si>
  <si>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</si>
  <si>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</si>
  <si>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</si>
  <si>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</si>
  <si>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</si>
  <si>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</si>
  <si>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</si>
  <si>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</si>
  <si>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</si>
  <si>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</si>
  <si>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</si>
  <si>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</si>
  <si>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</si>
  <si>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</si>
  <si>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</si>
  <si>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</si>
  <si>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</si>
  <si>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</si>
  <si>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</si>
  <si>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</si>
  <si>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</si>
  <si>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</si>
  <si>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</si>
  <si>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</si>
  <si>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</si>
  <si>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</si>
  <si>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</si>
  <si>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</si>
  <si>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</si>
  <si>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</si>
  <si>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</si>
  <si>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</si>
  <si>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</si>
  <si>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</si>
  <si>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</si>
  <si>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</si>
  <si>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</si>
  <si>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</si>
  <si>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</si>
  <si>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</si>
  <si>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</si>
  <si>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</si>
  <si>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</si>
  <si>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</si>
  <si>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</si>
  <si>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</si>
  <si>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</si>
  <si>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</si>
  <si>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</si>
  <si>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</si>
  <si>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</si>
  <si>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</si>
  <si>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</si>
  <si>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</si>
  <si>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</si>
  <si>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</si>
  <si>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</si>
  <si>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</si>
  <si>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</si>
  <si>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</si>
  <si>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</si>
  <si>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</si>
  <si>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</si>
  <si>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</si>
  <si>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</si>
  <si>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</si>
  <si>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</si>
  <si>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</si>
  <si>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</si>
  <si>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</si>
  <si>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</si>
  <si>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</si>
  <si>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</si>
  <si>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</si>
  <si>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</si>
  <si>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</si>
  <si>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</si>
  <si>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</si>
  <si>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</si>
  <si>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</si>
  <si>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</si>
  <si>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</si>
  <si>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</si>
  <si>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</si>
  <si>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</si>
  <si>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</si>
  <si>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</si>
  <si>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</si>
  <si>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</si>
  <si>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</si>
  <si>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</si>
  <si>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</si>
  <si>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</si>
  <si>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</si>
  <si>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</si>
  <si>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</si>
  <si>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</si>
  <si>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</si>
  <si>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</si>
  <si>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</si>
  <si>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</si>
  <si>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</si>
  <si>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</si>
  <si>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</si>
  <si>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</si>
  <si>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</si>
  <si>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</si>
  <si>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</si>
  <si>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</si>
  <si>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</si>
  <si>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</si>
  <si>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</si>
  <si>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</si>
  <si>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</si>
  <si>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</si>
  <si>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</si>
  <si>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</si>
  <si>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</si>
  <si>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</si>
  <si>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</si>
  <si>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</si>
  <si>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</si>
  <si>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</si>
  <si>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</si>
  <si>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</si>
  <si>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</si>
  <si>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</si>
  <si>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</si>
  <si>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</si>
  <si>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</si>
  <si>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</si>
  <si>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</si>
  <si>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</si>
  <si>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</si>
  <si>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</si>
  <si>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</si>
  <si>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</si>
  <si>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</si>
  <si>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</si>
  <si>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</si>
  <si>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</si>
  <si>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</si>
  <si>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</si>
  <si>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</si>
  <si>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</si>
  <si>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</si>
  <si>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</si>
  <si>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</si>
  <si>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</si>
  <si>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</si>
  <si>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</si>
  <si>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</si>
  <si>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</si>
  <si>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</si>
  <si>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</si>
  <si>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</si>
  <si>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</si>
  <si>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</si>
  <si>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</si>
  <si>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</si>
  <si>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</si>
  <si>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</si>
  <si>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</si>
  <si>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</si>
  <si>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</si>
  <si>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</si>
  <si>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</si>
  <si>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</si>
  <si>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</si>
  <si>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</si>
  <si>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</si>
  <si>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</si>
  <si>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</si>
  <si>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</si>
  <si>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</si>
  <si>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</si>
  <si>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</si>
  <si>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</si>
  <si>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</si>
  <si>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</si>
  <si>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</si>
  <si>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</si>
  <si>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</si>
  <si>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</si>
  <si>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</si>
  <si>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</si>
  <si>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</si>
  <si>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</si>
  <si>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</si>
  <si>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</si>
  <si>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</si>
  <si>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</si>
  <si>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</si>
  <si>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</si>
  <si>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</si>
  <si>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</si>
  <si>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</si>
  <si>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</si>
  <si>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</si>
  <si>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</si>
  <si>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</si>
  <si>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</si>
  <si>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</si>
  <si>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</si>
  <si>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</si>
  <si>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</si>
  <si>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</si>
  <si>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</si>
  <si>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</si>
  <si>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</si>
  <si>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</si>
  <si>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</si>
  <si>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</si>
  <si>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</si>
  <si>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</si>
  <si>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</si>
  <si>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</si>
  <si>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</si>
  <si>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</si>
  <si>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</si>
  <si>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</si>
  <si>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</si>
  <si>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</si>
  <si>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</si>
  <si>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</si>
  <si>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</si>
  <si>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</si>
  <si>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</si>
  <si>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</si>
  <si>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</si>
  <si>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</si>
  <si>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</si>
  <si>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</si>
  <si>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</si>
  <si>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</si>
  <si>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</si>
  <si>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</si>
  <si>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</si>
  <si>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</si>
  <si>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</si>
  <si>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</si>
  <si>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</si>
  <si>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</si>
  <si>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</si>
  <si>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</si>
  <si>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</si>
  <si>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</si>
  <si>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</si>
  <si>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</si>
  <si>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</si>
  <si>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</si>
  <si>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</si>
  <si>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</si>
  <si>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</si>
  <si>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</si>
  <si>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</si>
  <si>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</si>
  <si>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</si>
  <si>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</si>
  <si>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</si>
  <si>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</si>
  <si>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</si>
  <si>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</si>
  <si>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</si>
  <si>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</si>
  <si>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</si>
  <si>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</si>
  <si>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</si>
  <si>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</si>
  <si>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</si>
  <si>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</si>
  <si>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</si>
  <si>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</si>
  <si>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</si>
  <si>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</si>
  <si>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</si>
  <si>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</si>
  <si>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</si>
  <si>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</si>
  <si>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</si>
  <si>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</si>
  <si>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</si>
  <si>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</si>
  <si>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</si>
  <si>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</si>
  <si>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</si>
  <si>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</si>
  <si>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</si>
  <si>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</si>
  <si>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</si>
  <si>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</si>
  <si>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</si>
  <si>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</si>
  <si>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</si>
  <si>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</si>
  <si>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</si>
  <si>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</si>
  <si>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</si>
  <si>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</si>
  <si>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</si>
  <si>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</si>
  <si>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</si>
  <si>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</si>
  <si>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</si>
  <si>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</si>
  <si>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</si>
  <si>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</si>
  <si>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</si>
  <si>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</si>
  <si>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</si>
  <si>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</si>
  <si>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</si>
  <si>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</si>
  <si>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</si>
  <si>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</si>
  <si>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</si>
  <si>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</si>
  <si>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</si>
  <si>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</si>
  <si>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</si>
  <si>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</si>
  <si>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</si>
  <si>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</si>
  <si>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</si>
  <si>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</si>
  <si>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</si>
  <si>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</si>
  <si>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</si>
  <si>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</si>
  <si>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</si>
  <si>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</si>
  <si>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</si>
  <si>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</si>
  <si>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</si>
  <si>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</si>
  <si>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</si>
  <si>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</si>
  <si>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</si>
  <si>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</si>
  <si>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</si>
  <si>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</si>
  <si>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</si>
  <si>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</si>
  <si>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</si>
  <si>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</si>
  <si>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</si>
  <si>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</si>
  <si>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</si>
  <si>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</si>
  <si>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</si>
  <si>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</si>
  <si>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</si>
  <si>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</si>
  <si>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</si>
  <si>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</si>
  <si>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</si>
  <si>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</si>
  <si>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</si>
  <si>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</si>
  <si>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</si>
  <si>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</si>
  <si>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</si>
  <si>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</si>
  <si>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</si>
  <si>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</si>
  <si>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</si>
  <si>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</si>
  <si>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</si>
  <si>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</si>
  <si>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</si>
  <si>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</si>
  <si>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</si>
  <si>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</si>
  <si>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</si>
  <si>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</si>
  <si>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</si>
  <si>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</si>
  <si>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</si>
  <si>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</si>
  <si>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</si>
  <si>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</si>
  <si>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</si>
  <si>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</si>
  <si>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</si>
  <si>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</si>
  <si>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</si>
  <si>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</si>
  <si>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</si>
  <si>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</si>
  <si>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</si>
  <si>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</si>
  <si>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</si>
  <si>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</si>
  <si>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</si>
  <si>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</si>
  <si>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</si>
  <si>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</si>
  <si>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</si>
  <si>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</si>
  <si>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</si>
  <si>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</si>
  <si>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</si>
  <si>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</si>
  <si>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</si>
  <si>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</si>
  <si>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</si>
  <si>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</si>
  <si>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</si>
  <si>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</si>
  <si>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</si>
  <si>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</si>
  <si>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</si>
  <si>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</si>
  <si>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</si>
  <si>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</si>
  <si>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</si>
  <si>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</si>
  <si>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</si>
  <si>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</si>
  <si>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</si>
  <si>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</si>
  <si>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</si>
  <si>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</si>
  <si>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</si>
  <si>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</si>
  <si>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</si>
  <si>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</si>
  <si>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</si>
  <si>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</si>
  <si>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</si>
  <si>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</si>
  <si>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</si>
  <si>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</si>
  <si>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</si>
  <si>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</si>
  <si>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</si>
  <si>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</si>
  <si>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</si>
  <si>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</si>
  <si>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</si>
  <si>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</si>
  <si>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</si>
  <si>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</si>
  <si>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</si>
  <si>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</si>
  <si>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</si>
  <si>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</si>
  <si>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</si>
  <si>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</si>
  <si>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</si>
  <si>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</si>
  <si>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</si>
  <si>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</si>
  <si>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</si>
  <si>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</si>
  <si>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</si>
  <si>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</si>
  <si>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</si>
  <si>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</si>
  <si>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</si>
  <si>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</si>
  <si>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</si>
  <si>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</si>
  <si>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</si>
  <si>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</si>
  <si>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</si>
  <si>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</si>
  <si>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</si>
  <si>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</si>
  <si>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</si>
  <si>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</si>
  <si>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</si>
  <si>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</si>
  <si>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</si>
  <si>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</si>
  <si>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</si>
  <si>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</si>
  <si>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</si>
  <si>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</si>
  <si>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</si>
  <si>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</si>
  <si>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</si>
  <si>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</si>
  <si>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</si>
  <si>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</si>
  <si>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</si>
  <si>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</si>
  <si>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</si>
  <si>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</si>
  <si>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</si>
  <si>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</si>
  <si>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</si>
  <si>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</si>
  <si>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</si>
  <si>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</si>
  <si>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</si>
  <si>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</si>
  <si>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</si>
  <si>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</si>
  <si>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</si>
  <si>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</si>
  <si>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</si>
  <si>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</si>
  <si>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</si>
  <si>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</si>
  <si>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</si>
  <si>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</si>
  <si>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</si>
  <si>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</si>
  <si>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</si>
  <si>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</si>
  <si>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</si>
  <si>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</si>
  <si>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</si>
  <si>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</si>
  <si>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</si>
  <si>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</si>
  <si>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</si>
  <si>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</si>
  <si>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</si>
  <si>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</si>
  <si>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</si>
  <si>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</si>
  <si>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</si>
  <si>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</si>
  <si>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</si>
  <si>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</si>
  <si>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</si>
  <si>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</si>
  <si>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</si>
  <si>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</si>
  <si>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</si>
  <si>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</si>
  <si>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</si>
  <si>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</si>
  <si>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</si>
  <si>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</si>
  <si>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</si>
  <si>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</si>
  <si>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</si>
  <si>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</si>
  <si>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</si>
  <si>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</si>
  <si>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</si>
  <si>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</si>
  <si>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</si>
  <si>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</si>
  <si>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</si>
  <si>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</si>
  <si>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</si>
  <si>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</si>
  <si>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</si>
  <si>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</si>
  <si>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</si>
  <si>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</si>
  <si>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</si>
  <si>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</si>
  <si>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</si>
  <si>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</si>
  <si>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</si>
  <si>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</si>
  <si>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</si>
  <si>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</si>
  <si>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</si>
  <si>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</si>
  <si>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</si>
  <si>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</si>
  <si>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</si>
  <si>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</si>
  <si>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</si>
  <si>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</si>
  <si>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</si>
  <si>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</si>
  <si>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</si>
  <si>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</si>
  <si>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</si>
  <si>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</si>
  <si>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</si>
  <si>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</si>
  <si>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</si>
  <si>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</si>
  <si>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</si>
  <si>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</si>
  <si>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</si>
  <si>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</si>
  <si>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</si>
  <si>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</si>
  <si>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</si>
  <si>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</si>
  <si>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</si>
  <si>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</si>
  <si>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</si>
  <si>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</si>
  <si>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</si>
  <si>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</si>
  <si>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</si>
  <si>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</si>
  <si>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</si>
  <si>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</si>
  <si>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</si>
  <si>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</si>
  <si>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</si>
  <si>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</si>
  <si>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</si>
  <si>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</si>
  <si>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</si>
  <si>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</si>
  <si>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</si>
  <si>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</si>
  <si>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</si>
  <si>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</si>
  <si>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</si>
  <si>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</si>
  <si>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</si>
  <si>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</si>
  <si>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</si>
  <si>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</si>
  <si>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</si>
  <si>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</si>
  <si>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</si>
  <si>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</si>
  <si>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</si>
  <si>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</si>
  <si>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</si>
  <si>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</si>
  <si>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</si>
  <si>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</si>
  <si>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</si>
  <si>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</si>
  <si>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</si>
  <si>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</si>
  <si>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</si>
  <si>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</si>
  <si>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</si>
  <si>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</si>
  <si>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</si>
  <si>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</si>
  <si>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</si>
  <si>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</si>
  <si>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</si>
  <si>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</si>
  <si>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</si>
  <si>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</si>
  <si>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</si>
  <si>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</si>
  <si>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</si>
  <si>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</si>
  <si>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</si>
  <si>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</si>
  <si>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</si>
  <si>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</si>
  <si>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</si>
  <si>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</si>
  <si>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</si>
  <si>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</si>
  <si>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</si>
  <si>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</si>
  <si>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</si>
  <si>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</si>
  <si>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</si>
  <si>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</si>
  <si>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</si>
  <si>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</si>
  <si>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</si>
  <si>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</si>
  <si>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</si>
  <si>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</si>
  <si>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</si>
  <si>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</si>
  <si>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</si>
  <si>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</si>
  <si>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</si>
  <si>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</si>
  <si>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</si>
  <si>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</si>
  <si>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</si>
  <si>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</si>
  <si>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</si>
  <si>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</si>
  <si>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</si>
  <si>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</si>
  <si>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</si>
  <si>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</si>
  <si>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</si>
  <si>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</si>
  <si>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</si>
  <si>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</si>
  <si>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</si>
  <si>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</si>
  <si>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</si>
  <si>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</si>
  <si>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</si>
  <si>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</si>
  <si>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</si>
  <si>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</si>
  <si>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</si>
  <si>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</si>
  <si>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</si>
  <si>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</si>
  <si>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</si>
  <si>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</si>
  <si>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</si>
  <si>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</si>
  <si>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</si>
  <si>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</si>
  <si>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</si>
  <si>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</si>
  <si>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</si>
  <si>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</si>
  <si>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</si>
  <si>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</si>
  <si>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</si>
  <si>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</si>
  <si>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</si>
  <si>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</si>
  <si>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</si>
  <si>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</si>
  <si>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</si>
  <si>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</si>
  <si>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</si>
  <si>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</si>
  <si>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</si>
  <si>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</si>
  <si>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</si>
  <si>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</si>
  <si>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</si>
  <si>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</si>
  <si>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</si>
  <si>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</si>
  <si>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</si>
  <si>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</si>
  <si>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</si>
  <si>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</si>
  <si>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</si>
  <si>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</si>
  <si>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</si>
  <si>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</si>
  <si>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</si>
  <si>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</si>
  <si>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</si>
  <si>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</si>
  <si>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</si>
  <si>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</si>
  <si>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</si>
  <si>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</si>
  <si>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</si>
  <si>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</si>
  <si>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</si>
  <si>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</si>
  <si>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</si>
  <si>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</si>
  <si>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</si>
  <si>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</si>
  <si>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</si>
  <si>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</si>
  <si>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</si>
  <si>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</si>
  <si>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</si>
  <si>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</si>
  <si>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</si>
  <si>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</si>
  <si>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</si>
  <si>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</si>
  <si>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</si>
  <si>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</si>
  <si>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</si>
  <si>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</si>
  <si>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</si>
  <si>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</si>
  <si>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</si>
  <si>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</si>
  <si>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</si>
  <si>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</si>
  <si>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</si>
  <si>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</si>
  <si>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</si>
  <si>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</si>
  <si>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</si>
  <si>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</si>
  <si>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</si>
  <si>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</si>
  <si>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</si>
  <si>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</si>
  <si>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</si>
  <si>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</si>
  <si>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</si>
  <si>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</si>
  <si>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</si>
  <si>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</si>
  <si>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</si>
  <si>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</si>
  <si>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</si>
  <si>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</si>
  <si>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</si>
  <si>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</si>
  <si>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</si>
  <si>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</si>
  <si>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</si>
  <si>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</si>
  <si>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</si>
  <si>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</si>
  <si>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</si>
  <si>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</si>
  <si>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</si>
  <si>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</si>
  <si>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</si>
  <si>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</si>
  <si>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</si>
  <si>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</si>
  <si>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</si>
  <si>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</si>
  <si>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</si>
  <si>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</si>
  <si>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</si>
  <si>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</si>
  <si>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</si>
  <si>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</si>
  <si>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</si>
  <si>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</si>
  <si>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</si>
  <si>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</si>
  <si>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</si>
  <si>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</si>
  <si>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</si>
  <si>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</si>
  <si>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</si>
  <si>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</si>
  <si>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</si>
  <si>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</si>
  <si>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</si>
  <si>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</si>
  <si>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</si>
  <si>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</si>
  <si>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</si>
  <si>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</si>
  <si>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</si>
  <si>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</si>
  <si>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</si>
  <si>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</si>
  <si>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</si>
  <si>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</si>
  <si>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</si>
  <si>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</si>
  <si>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</si>
  <si>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</si>
  <si>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</si>
  <si>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</si>
  <si>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</si>
  <si>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</si>
  <si>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</si>
  <si>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</si>
  <si>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</si>
  <si>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</si>
  <si>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</si>
  <si>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</si>
  <si>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</si>
  <si>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</si>
  <si>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</si>
  <si>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</si>
  <si>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</si>
  <si>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</si>
  <si>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</si>
  <si>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</si>
  <si>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</si>
  <si>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</si>
  <si>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</si>
  <si>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</si>
  <si>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</si>
  <si>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</si>
  <si>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</si>
  <si>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</si>
  <si>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</si>
  <si>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</si>
  <si>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</si>
  <si>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</si>
  <si>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</si>
  <si>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</si>
  <si>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</si>
  <si>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</si>
  <si>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</si>
  <si>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</si>
  <si>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</si>
  <si>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</si>
  <si>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</si>
  <si>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</si>
  <si>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</si>
  <si>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</si>
  <si>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</si>
  <si>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</si>
  <si>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</si>
  <si>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</si>
  <si>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</si>
  <si>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</si>
  <si>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</si>
  <si>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</si>
  <si>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</si>
  <si>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</si>
  <si>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</si>
  <si>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</si>
  <si>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</si>
  <si>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</si>
  <si>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</si>
  <si>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</si>
  <si>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</si>
  <si>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</si>
  <si>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</si>
  <si>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</si>
  <si>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</si>
  <si>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</si>
  <si>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</si>
  <si>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</si>
  <si>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</si>
  <si>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</si>
  <si>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</si>
  <si>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</si>
  <si>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</si>
  <si>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</si>
  <si>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</si>
  <si>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</si>
  <si>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</si>
  <si>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</si>
  <si>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</si>
  <si>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</si>
  <si>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</si>
  <si>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</si>
  <si>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</si>
  <si>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</si>
  <si>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</si>
  <si>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</si>
  <si>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</si>
  <si>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</si>
  <si>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</si>
  <si>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</si>
  <si>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</si>
  <si>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</si>
  <si>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</si>
  <si>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</si>
  <si>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</si>
  <si>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</si>
  <si>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</si>
  <si>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</si>
  <si>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</si>
  <si>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</si>
  <si>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</si>
  <si>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</si>
  <si>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</si>
  <si>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</si>
  <si>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</si>
  <si>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</si>
  <si>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</si>
  <si>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</si>
  <si>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</si>
  <si>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</si>
  <si>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</si>
  <si>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</si>
  <si>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</si>
  <si>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</si>
  <si>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</si>
  <si>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</si>
  <si>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</si>
  <si>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</si>
  <si>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</si>
  <si>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</si>
  <si>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</si>
  <si>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</si>
  <si>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</si>
  <si>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</si>
  <si>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</si>
  <si>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</si>
  <si>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</si>
  <si>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</si>
  <si>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</si>
  <si>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</si>
  <si>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</si>
  <si>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</si>
  <si>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</si>
  <si>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</si>
  <si>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</si>
  <si>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</si>
  <si>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</si>
  <si>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</si>
  <si>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</si>
  <si>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</si>
  <si>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</si>
  <si>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</si>
  <si>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</si>
  <si>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</si>
  <si>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</si>
  <si>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</si>
  <si>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</si>
  <si>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</si>
  <si>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</si>
  <si>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</si>
  <si>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</si>
  <si>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</si>
  <si>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</si>
  <si>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</si>
  <si>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</si>
  <si>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</si>
  <si>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</si>
  <si>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</si>
  <si>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</si>
  <si>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</si>
  <si>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</si>
  <si>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</si>
  <si>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</si>
  <si>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</si>
  <si>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</si>
  <si>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</si>
  <si>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</si>
  <si>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</si>
  <si>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</si>
  <si>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</si>
  <si>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</si>
  <si>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</si>
  <si>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</si>
  <si>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</si>
  <si>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</si>
  <si>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</si>
  <si>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</si>
  <si>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</si>
  <si>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</si>
  <si>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</si>
  <si>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</si>
  <si>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</si>
  <si>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</si>
  <si>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</si>
  <si>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</si>
  <si>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</si>
  <si>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</si>
  <si>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</si>
  <si>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</si>
  <si>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</si>
  <si>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</si>
  <si>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</si>
  <si>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</si>
  <si>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</si>
  <si>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</si>
  <si>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</si>
  <si>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</si>
  <si>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</si>
  <si>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</si>
  <si>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</si>
  <si>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</si>
  <si>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</si>
  <si>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</si>
  <si>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</si>
  <si>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</si>
  <si>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</si>
  <si>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</si>
  <si>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</si>
  <si>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</si>
  <si>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</si>
  <si>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</si>
  <si>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</si>
  <si>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</si>
  <si>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</si>
  <si>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</si>
  <si>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</si>
  <si>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</si>
  <si>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</si>
  <si>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</si>
  <si>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</si>
  <si>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</si>
  <si>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</si>
  <si>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</si>
  <si>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</si>
  <si>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</si>
  <si>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</si>
  <si>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</si>
  <si>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</si>
  <si>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</si>
  <si>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</si>
  <si>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</si>
  <si>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</si>
  <si>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</si>
  <si>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</si>
  <si>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</si>
  <si>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</si>
  <si>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</si>
  <si>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</si>
  <si>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</si>
  <si>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</si>
  <si>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</si>
  <si>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</si>
  <si>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</si>
  <si>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</si>
  <si>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</si>
  <si>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</si>
  <si>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</si>
  <si>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</si>
  <si>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</si>
  <si>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</si>
  <si>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</si>
  <si>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</si>
  <si>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</si>
  <si>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</si>
  <si>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</si>
  <si>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</si>
  <si>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</si>
  <si>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</si>
  <si>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</si>
  <si>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</si>
  <si>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</si>
  <si>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</si>
  <si>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</si>
  <si>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</si>
  <si>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</si>
  <si>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</si>
  <si>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</si>
  <si>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</si>
  <si>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</si>
  <si>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</si>
  <si>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</si>
  <si>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</si>
  <si>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</si>
  <si>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</si>
  <si>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</si>
  <si>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</si>
  <si>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</si>
  <si>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</si>
  <si>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</si>
  <si>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</si>
  <si>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</si>
  <si>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</si>
  <si>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</si>
  <si>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</si>
  <si>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</si>
  <si>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</si>
  <si>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</si>
  <si>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</si>
  <si>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</si>
  <si>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</si>
  <si>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</si>
  <si>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</si>
  <si>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</si>
  <si>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</si>
  <si>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</si>
  <si>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</si>
  <si>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</si>
  <si>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</si>
  <si>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</si>
  <si>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</si>
  <si>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</si>
  <si>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</si>
  <si>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</si>
  <si>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</si>
  <si>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</si>
  <si>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</si>
  <si>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</si>
  <si>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</si>
  <si>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</si>
  <si>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</si>
  <si>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</si>
  <si>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</si>
  <si>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</si>
  <si>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</si>
  <si>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</si>
  <si>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</si>
  <si>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</si>
  <si>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</si>
  <si>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</si>
  <si>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</si>
  <si>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</si>
  <si>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</si>
  <si>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</si>
  <si>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</si>
  <si>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</si>
  <si>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</si>
  <si>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</si>
  <si>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</si>
  <si>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</si>
  <si>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</si>
  <si>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</si>
  <si>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</si>
  <si>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</si>
  <si>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</si>
  <si>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</si>
  <si>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</si>
  <si>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</si>
  <si>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</si>
  <si>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</si>
  <si>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</si>
  <si>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</si>
  <si>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</si>
  <si>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</si>
  <si>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</si>
  <si>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</si>
  <si>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</si>
  <si>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</si>
  <si>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</si>
  <si>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</si>
  <si>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</si>
  <si>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</si>
  <si>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</si>
  <si>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</si>
  <si>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</si>
  <si>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</si>
  <si>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</si>
  <si>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</si>
  <si>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</si>
  <si>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</si>
  <si>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</si>
  <si>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</si>
  <si>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</si>
  <si>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</si>
  <si>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</si>
  <si>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</si>
  <si>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</si>
  <si>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</si>
  <si>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</si>
  <si>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</si>
  <si>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</si>
  <si>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</si>
  <si>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</si>
  <si>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</si>
  <si>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</si>
  <si>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</si>
  <si>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</si>
  <si>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</si>
  <si>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</si>
  <si>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</si>
  <si>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</si>
  <si>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</si>
  <si>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</si>
  <si>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</si>
  <si>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</si>
  <si>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</si>
  <si>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</si>
  <si>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</si>
  <si>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</si>
  <si>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</si>
  <si>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</si>
  <si>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</si>
  <si>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</si>
  <si>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</si>
  <si>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</si>
  <si>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</si>
  <si>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</si>
  <si>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</si>
  <si>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</si>
  <si>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</si>
  <si>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</si>
  <si>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</si>
  <si>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</si>
  <si>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</si>
  <si>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</si>
  <si>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</si>
  <si>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</si>
  <si>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</si>
  <si>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</si>
  <si>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</si>
  <si>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</si>
  <si>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</si>
  <si>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</si>
  <si>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</si>
  <si>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</si>
  <si>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</si>
  <si>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</si>
  <si>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</si>
  <si>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</si>
  <si>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</si>
  <si>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</si>
  <si>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</si>
  <si>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</si>
  <si>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</si>
  <si>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</si>
  <si>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</si>
  <si>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</si>
  <si>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</si>
  <si>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</si>
  <si>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</si>
  <si>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</si>
  <si>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</si>
  <si>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</si>
  <si>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</si>
  <si>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</si>
  <si>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</si>
  <si>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</si>
  <si>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</si>
  <si>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</si>
  <si>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</si>
  <si>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</si>
  <si>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</si>
  <si>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</si>
  <si>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</si>
  <si>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</si>
  <si>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</si>
  <si>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</si>
  <si>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</si>
  <si>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</si>
  <si>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</si>
  <si>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</si>
  <si>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</si>
  <si>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</si>
  <si>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</si>
  <si>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</si>
  <si>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</si>
  <si>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</si>
  <si>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</si>
  <si>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</si>
  <si>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</si>
  <si>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</si>
  <si>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</si>
  <si>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</si>
  <si>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</si>
  <si>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</si>
  <si>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</si>
  <si>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</si>
  <si>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</si>
  <si>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</si>
  <si>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</si>
  <si>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</si>
  <si>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</si>
  <si>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</si>
  <si>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</si>
  <si>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</si>
  <si>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</si>
  <si>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</si>
  <si>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</si>
  <si>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</si>
  <si>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</si>
  <si>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</si>
  <si>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</si>
  <si>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</si>
  <si>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</si>
  <si>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</si>
  <si>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</si>
  <si>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</si>
  <si>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</si>
  <si>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</si>
  <si>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</si>
  <si>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</si>
  <si>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</si>
  <si>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</si>
  <si>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</si>
  <si>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</si>
  <si>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</si>
  <si>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</si>
  <si>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</si>
  <si>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</si>
  <si>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</si>
  <si>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</si>
  <si>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</si>
  <si>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</si>
  <si>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</si>
  <si>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</si>
  <si>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</si>
  <si>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</si>
  <si>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</si>
  <si>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</si>
  <si>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</si>
  <si>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</si>
  <si>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</si>
  <si>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</si>
  <si>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</si>
  <si>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</si>
  <si>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</si>
  <si>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</si>
  <si>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</si>
  <si>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</si>
  <si>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</si>
  <si>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</si>
  <si>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</si>
  <si>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</si>
  <si>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</si>
  <si>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</si>
  <si>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</si>
  <si>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</si>
  <si>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</si>
  <si>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</si>
  <si>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</si>
  <si>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</si>
  <si>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</si>
  <si>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</si>
  <si>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</si>
  <si>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</si>
  <si>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</si>
  <si>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</si>
  <si>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</si>
  <si>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</si>
  <si>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</si>
  <si>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</si>
  <si>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</si>
  <si>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</si>
  <si>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</si>
  <si>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</si>
  <si>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</si>
  <si>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</si>
  <si>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</si>
  <si>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</si>
  <si>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</si>
  <si>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</si>
  <si>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</si>
  <si>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</si>
  <si>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</si>
  <si>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</si>
  <si>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</si>
  <si>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</si>
  <si>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</si>
  <si>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</si>
  <si>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</si>
  <si>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</si>
  <si>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</si>
  <si>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</si>
  <si>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</si>
  <si>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</si>
  <si>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</si>
  <si>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</si>
  <si>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</si>
  <si>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</si>
  <si>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</si>
  <si>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</si>
  <si>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</si>
  <si>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</si>
  <si>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</si>
  <si>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</si>
  <si>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</si>
  <si>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</si>
  <si>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</si>
  <si>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</si>
  <si>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</si>
  <si>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</si>
  <si>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</si>
  <si>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</si>
  <si>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</si>
  <si>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</si>
  <si>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</si>
  <si>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</si>
  <si>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</si>
  <si>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</si>
  <si>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</si>
  <si>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</si>
  <si>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</si>
  <si>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</si>
  <si>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</si>
  <si>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</si>
  <si>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</si>
  <si>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</si>
  <si>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</si>
  <si>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</si>
  <si>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</si>
  <si>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</si>
  <si>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</si>
  <si>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</si>
  <si>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</si>
  <si>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</si>
  <si>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</si>
  <si>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</si>
  <si>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</si>
  <si>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</si>
  <si>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</si>
  <si>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</si>
  <si>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</si>
  <si>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</si>
  <si>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</si>
  <si>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</si>
  <si>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</si>
  <si>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</si>
  <si>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</si>
  <si>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</si>
  <si>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</si>
  <si>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</si>
  <si>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</si>
  <si>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</si>
  <si>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</si>
  <si>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</si>
  <si>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</si>
  <si>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</si>
  <si>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</si>
  <si>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</si>
  <si>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</si>
  <si>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</si>
  <si>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</si>
  <si>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</si>
  <si>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</si>
  <si>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</si>
  <si>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</si>
  <si>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</si>
  <si>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</si>
  <si>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</si>
  <si>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</si>
  <si>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</si>
  <si>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</si>
  <si>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</si>
  <si>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</si>
  <si>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</si>
  <si>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</si>
  <si>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</si>
  <si>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</si>
  <si>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</si>
  <si>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</si>
  <si>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</si>
  <si>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</si>
  <si>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</si>
  <si>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</si>
  <si>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</si>
  <si>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</si>
  <si>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</si>
  <si>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</si>
  <si>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</si>
  <si>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</si>
  <si>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</si>
  <si>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</si>
  <si>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</si>
  <si>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</si>
  <si>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</si>
  <si>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</si>
  <si>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</si>
  <si>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</si>
  <si>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</si>
  <si>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</si>
  <si>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</si>
  <si>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</si>
  <si>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</si>
  <si>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</si>
  <si>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</si>
  <si>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</si>
  <si>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</si>
  <si>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</si>
  <si>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</si>
  <si>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</si>
  <si>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</si>
  <si>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</si>
  <si>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</si>
  <si>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</si>
  <si>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</si>
  <si>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</si>
  <si>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</si>
  <si>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</si>
  <si>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</si>
  <si>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</si>
  <si>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</si>
  <si>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</si>
  <si>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</si>
  <si>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</si>
  <si>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</si>
  <si>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</si>
  <si>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</si>
  <si>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</si>
  <si>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</si>
  <si>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</si>
  <si>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</si>
  <si>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</si>
  <si>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</si>
  <si>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</si>
  <si>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</si>
  <si>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</si>
  <si>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</si>
  <si>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</si>
  <si>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</si>
  <si>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</si>
  <si>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</si>
  <si>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</si>
  <si>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</si>
  <si>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</si>
  <si>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</si>
  <si>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</si>
  <si>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</si>
  <si>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</si>
  <si>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</si>
  <si>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</si>
  <si>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</si>
  <si>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</si>
  <si>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</si>
  <si>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</si>
  <si>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</si>
  <si>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</si>
  <si>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</si>
  <si>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</si>
  <si>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</si>
  <si>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</si>
  <si>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</si>
  <si>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</si>
  <si>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</si>
  <si>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</si>
  <si>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</si>
  <si>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</si>
  <si>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</si>
  <si>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</si>
  <si>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</si>
  <si>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</si>
  <si>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</si>
  <si>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</si>
  <si>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</si>
  <si>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</si>
  <si>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</si>
  <si>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</si>
  <si>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</si>
  <si>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</si>
  <si>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</si>
  <si>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</si>
  <si>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</si>
  <si>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</si>
  <si>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</si>
  <si>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</si>
  <si>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</si>
  <si>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</si>
  <si>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</si>
  <si>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</si>
  <si>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</si>
  <si>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</si>
  <si>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</si>
  <si>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</si>
  <si>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</si>
  <si>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</si>
  <si>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</si>
  <si>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</si>
  <si>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</si>
  <si>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</si>
  <si>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</si>
  <si>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</si>
  <si>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</si>
  <si>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</si>
  <si>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</si>
  <si>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</si>
  <si>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</si>
  <si>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</si>
  <si>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</si>
  <si>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</si>
  <si>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</si>
  <si>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</si>
  <si>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</si>
  <si>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</si>
  <si>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</si>
  <si>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</si>
  <si>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</si>
  <si>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</si>
  <si>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</si>
  <si>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</si>
  <si>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</si>
  <si>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</si>
  <si>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</si>
  <si>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</si>
  <si>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</si>
  <si>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</si>
  <si>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</si>
  <si>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</si>
  <si>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</si>
  <si>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</si>
  <si>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</si>
  <si>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</si>
  <si>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</si>
  <si>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</si>
  <si>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</si>
  <si>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</si>
  <si>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</si>
  <si>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</si>
  <si>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</si>
  <si>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</si>
  <si>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</si>
  <si>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</si>
  <si>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</si>
  <si>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</si>
  <si>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</si>
  <si>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</si>
  <si>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</si>
  <si>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</si>
  <si>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</si>
  <si>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</si>
  <si>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</si>
  <si>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</si>
  <si>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</si>
  <si>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</si>
  <si>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</si>
  <si>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</si>
  <si>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</si>
  <si>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</si>
  <si>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</si>
  <si>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</si>
  <si>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</si>
  <si>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</si>
  <si>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</si>
  <si>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</si>
  <si>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</si>
  <si>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</si>
  <si>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</si>
  <si>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</si>
  <si>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</si>
  <si>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</si>
  <si>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</si>
  <si>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</si>
  <si>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</si>
  <si>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</si>
  <si>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</si>
  <si>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</si>
  <si>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</si>
  <si>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</si>
  <si>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</si>
  <si>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</si>
  <si>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</si>
  <si>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</si>
  <si>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</si>
  <si>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</si>
  <si>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</si>
  <si>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</si>
  <si>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</si>
  <si>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</si>
  <si>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</si>
  <si>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</si>
  <si>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</si>
  <si>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</si>
  <si>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</si>
  <si>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</si>
  <si>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</si>
  <si>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</si>
  <si>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</si>
  <si>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</si>
  <si>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</si>
  <si>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</si>
  <si>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</si>
  <si>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</si>
  <si>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</si>
  <si>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</si>
  <si>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</si>
  <si>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</si>
  <si>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</si>
  <si>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</si>
  <si>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</si>
  <si>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</si>
  <si>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</si>
  <si>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</si>
  <si>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</si>
  <si>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</si>
  <si>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</si>
  <si>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</si>
  <si>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</si>
  <si>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</si>
  <si>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</si>
  <si>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</si>
  <si>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</si>
  <si>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</si>
  <si>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</si>
  <si>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</si>
  <si>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</si>
  <si>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</si>
  <si>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</si>
  <si>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</si>
  <si>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</si>
  <si>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</si>
  <si>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</si>
  <si>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</si>
  <si>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</si>
  <si>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</si>
  <si>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</si>
  <si>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</si>
  <si>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</si>
  <si>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</si>
  <si>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</si>
  <si>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</si>
  <si>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</si>
  <si>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</si>
  <si>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</si>
  <si>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</si>
  <si>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</si>
  <si>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</si>
  <si>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</si>
  <si>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</si>
  <si>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</si>
  <si>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</si>
  <si>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</si>
  <si>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</si>
  <si>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</si>
  <si>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</si>
  <si>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</si>
  <si>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</si>
  <si>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</si>
  <si>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</si>
  <si>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</si>
  <si>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</si>
  <si>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</si>
  <si>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</si>
  <si>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</si>
  <si>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</si>
  <si>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</si>
  <si>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</si>
  <si>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</si>
  <si>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</si>
  <si>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</si>
  <si>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</si>
  <si>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</si>
  <si>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</si>
  <si>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</si>
  <si>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</si>
  <si>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</si>
  <si>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</si>
  <si>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</si>
  <si>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</si>
  <si>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</si>
  <si>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</si>
  <si>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</si>
  <si>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</si>
  <si>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</si>
  <si>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</si>
  <si>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</si>
  <si>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</si>
  <si>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</si>
  <si>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</si>
  <si>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</si>
  <si>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</si>
  <si>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</si>
  <si>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</si>
  <si>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</si>
  <si>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</si>
  <si>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</si>
  <si>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</si>
  <si>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</si>
  <si>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</si>
  <si>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</si>
  <si>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</si>
  <si>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</si>
  <si>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</si>
  <si>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</si>
  <si>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</si>
  <si>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</si>
  <si>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</si>
  <si>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</si>
  <si>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</si>
  <si>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</si>
  <si>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</si>
  <si>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</si>
  <si>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</si>
  <si>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</si>
  <si>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</si>
  <si>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</si>
  <si>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</si>
  <si>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</si>
  <si>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</si>
  <si>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</si>
  <si>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</si>
  <si>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</si>
  <si>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</si>
  <si>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</si>
  <si>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</si>
  <si>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</si>
  <si>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</si>
  <si>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</si>
  <si>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</si>
  <si>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</si>
  <si>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</si>
  <si>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</si>
  <si>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</si>
  <si>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</si>
  <si>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</si>
  <si>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</si>
  <si>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</si>
  <si>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</si>
  <si>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</si>
  <si>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</si>
  <si>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</si>
  <si>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</si>
  <si>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</si>
  <si>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</si>
  <si>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</si>
  <si>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</si>
  <si>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</si>
  <si>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</si>
  <si>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</si>
  <si>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</si>
  <si>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</si>
  <si>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</si>
  <si>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</si>
  <si>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</si>
  <si>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</si>
  <si>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</si>
  <si>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</si>
  <si>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</si>
  <si>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</si>
  <si>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</si>
  <si>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</si>
  <si>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</si>
  <si>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</si>
  <si>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</si>
  <si>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</si>
  <si>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</si>
  <si>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</si>
  <si>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</si>
  <si>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</si>
  <si>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</si>
  <si>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</si>
  <si>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</si>
  <si>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</si>
  <si>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</si>
  <si>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</si>
  <si>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</si>
  <si>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</si>
  <si>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</si>
  <si>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</si>
  <si>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</si>
  <si>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</si>
  <si>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</si>
  <si>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</si>
  <si>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</si>
  <si>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</si>
  <si>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</si>
  <si>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</si>
  <si>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</si>
  <si>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</si>
  <si>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</si>
  <si>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</si>
  <si>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</si>
  <si>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</si>
  <si>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</si>
  <si>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</si>
  <si>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</si>
  <si>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</si>
  <si>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</si>
  <si>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</si>
  <si>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</si>
  <si>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</si>
  <si>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</si>
  <si>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</si>
  <si>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</si>
  <si>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</si>
  <si>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</si>
  <si>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</si>
  <si>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</si>
  <si>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</si>
  <si>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</si>
  <si>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</si>
  <si>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</si>
  <si>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</si>
  <si>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</si>
  <si>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</si>
  <si>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</si>
  <si>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</si>
  <si>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</si>
  <si>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</si>
  <si>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</si>
  <si>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</si>
  <si>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</si>
  <si>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</si>
  <si>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</si>
  <si>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</si>
  <si>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</si>
  <si>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</si>
  <si>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</si>
  <si>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</si>
  <si>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</si>
  <si>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</si>
  <si>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</si>
  <si>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</si>
  <si>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</si>
  <si>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</si>
  <si>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</si>
  <si>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</si>
  <si>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</si>
  <si>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</si>
  <si>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</si>
  <si>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</si>
  <si>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</si>
  <si>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</si>
  <si>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</si>
  <si>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</si>
  <si>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</si>
  <si>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</si>
  <si>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</si>
  <si>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</si>
  <si>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</si>
  <si>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</si>
  <si>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</si>
  <si>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</si>
  <si>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</si>
  <si>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</si>
  <si>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</si>
  <si>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</si>
  <si>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</si>
  <si>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</si>
  <si>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</si>
  <si>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</si>
  <si>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</si>
  <si>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</si>
  <si>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</si>
  <si>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</si>
  <si>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</si>
  <si>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</si>
  <si>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</si>
  <si>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</si>
  <si>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</si>
  <si>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</si>
  <si>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</si>
  <si>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</si>
  <si>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</si>
  <si>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</si>
  <si>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</si>
  <si>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</si>
  <si>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</si>
  <si>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</si>
  <si>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</si>
  <si>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</si>
  <si>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</si>
  <si>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</si>
  <si>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</si>
  <si>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</si>
  <si>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</si>
  <si>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</si>
  <si>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</si>
  <si>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</si>
  <si>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</si>
  <si>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</si>
  <si>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</si>
  <si>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</si>
  <si>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</si>
  <si>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</si>
  <si>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</si>
  <si>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</si>
  <si>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</si>
  <si>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</si>
  <si>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</si>
  <si>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</si>
  <si>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</si>
  <si>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</si>
  <si>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</si>
  <si>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</si>
  <si>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</si>
  <si>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</si>
  <si>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</si>
  <si>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</si>
  <si>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</si>
  <si>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</si>
  <si>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</si>
  <si>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</si>
  <si>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</si>
  <si>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</si>
  <si>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</si>
  <si>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</si>
  <si>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</si>
  <si>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</si>
  <si>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</si>
  <si>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</si>
  <si>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</si>
  <si>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</si>
  <si>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</si>
  <si>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</si>
  <si>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</si>
  <si>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</si>
  <si>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</si>
  <si>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</si>
  <si>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</si>
  <si>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</si>
  <si>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</si>
  <si>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</si>
  <si>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</si>
  <si>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</si>
  <si>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</si>
  <si>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</si>
  <si>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</si>
  <si>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</si>
  <si>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</si>
  <si>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</si>
  <si>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</si>
  <si>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</si>
  <si>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</si>
  <si>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</si>
  <si>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</si>
  <si>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</si>
  <si>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</si>
  <si>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</si>
  <si>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</si>
  <si>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</si>
  <si>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</si>
  <si>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</si>
  <si>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</si>
  <si>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</si>
  <si>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</si>
  <si>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</si>
  <si>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</si>
  <si>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</si>
  <si>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</si>
  <si>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</si>
  <si>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</si>
  <si>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</si>
  <si>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</si>
  <si>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</si>
  <si>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</si>
  <si>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</si>
  <si>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</si>
  <si>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</si>
  <si>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</si>
  <si>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</si>
  <si>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</si>
  <si>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</si>
  <si>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</si>
  <si>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</si>
  <si>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</si>
  <si>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</si>
  <si>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</si>
  <si>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</si>
  <si>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</si>
  <si>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</si>
  <si>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</si>
  <si>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</si>
  <si>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</si>
  <si>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</si>
  <si>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</si>
  <si>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</si>
  <si>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</si>
  <si>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</si>
  <si>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</si>
  <si>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</si>
  <si>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</si>
  <si>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</si>
  <si>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</si>
  <si>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</si>
  <si>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</si>
  <si>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</si>
  <si>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</si>
  <si>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</si>
  <si>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</si>
  <si>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</si>
  <si>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</si>
  <si>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</si>
  <si>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</si>
  <si>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</si>
  <si>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</si>
  <si>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</si>
  <si>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</si>
  <si>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</si>
  <si>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</si>
  <si>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</si>
  <si>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</si>
  <si>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</si>
  <si>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</si>
  <si>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</si>
  <si>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</si>
  <si>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</si>
  <si>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</si>
  <si>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</si>
  <si>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</si>
  <si>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</si>
  <si>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</si>
  <si>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</si>
  <si>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</si>
  <si>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</si>
  <si>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</si>
  <si>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</si>
  <si>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</si>
  <si>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</si>
  <si>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</si>
  <si>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</si>
  <si>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</si>
  <si>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</si>
  <si>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</si>
  <si>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</si>
  <si>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</si>
  <si>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</si>
  <si>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</si>
  <si>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</si>
  <si>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</si>
  <si>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</si>
  <si>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</si>
  <si>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</si>
  <si>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</si>
  <si>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</si>
  <si>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</si>
  <si>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</si>
  <si>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</si>
  <si>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</si>
  <si>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</si>
  <si>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</si>
  <si>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</si>
  <si>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</si>
  <si>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</si>
  <si>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</si>
  <si>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</si>
  <si>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</si>
  <si>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</si>
  <si>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</si>
  <si>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</si>
  <si>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</si>
  <si>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</si>
  <si>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</si>
  <si>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</si>
  <si>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</si>
  <si>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</si>
  <si>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</si>
  <si>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</si>
  <si>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</si>
  <si>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</si>
  <si>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</si>
  <si>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</si>
  <si>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</si>
  <si>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</si>
  <si>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</si>
  <si>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</si>
  <si>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</si>
  <si>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</si>
  <si>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</si>
  <si>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</si>
  <si>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</si>
  <si>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</si>
  <si>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</si>
  <si>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</si>
  <si>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</si>
  <si>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</si>
  <si>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</si>
  <si>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</si>
  <si>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</si>
  <si>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</si>
  <si>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</si>
  <si>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</si>
  <si>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</si>
  <si>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</si>
  <si>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</si>
  <si>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</si>
  <si>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</si>
  <si>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</si>
  <si>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</si>
  <si>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</si>
  <si>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</si>
  <si>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</si>
  <si>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</si>
  <si>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</si>
  <si>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</si>
  <si>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</si>
  <si>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</si>
  <si>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</si>
  <si>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</si>
  <si>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</si>
  <si>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</si>
  <si>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</si>
  <si>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</si>
  <si>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</si>
  <si>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</si>
  <si>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</si>
  <si>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</si>
  <si>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</si>
  <si>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</si>
  <si>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</si>
  <si>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</si>
  <si>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</si>
  <si>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</si>
  <si>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</si>
  <si>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</si>
  <si>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</si>
  <si>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</si>
  <si>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</si>
  <si>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</si>
  <si>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</si>
  <si>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</si>
  <si>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</si>
  <si>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</si>
  <si>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</si>
  <si>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</si>
  <si>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</si>
  <si>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</si>
  <si>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</si>
  <si>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</si>
  <si>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</si>
  <si>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</si>
  <si>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</si>
  <si>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</si>
  <si>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</si>
  <si>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</si>
  <si>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</si>
  <si>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</si>
  <si>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</si>
  <si>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</si>
  <si>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</si>
  <si>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</si>
  <si>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</si>
  <si>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</si>
  <si>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</si>
  <si>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</si>
  <si>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</si>
  <si>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</si>
  <si>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</si>
  <si>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</si>
  <si>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</si>
  <si>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</si>
  <si>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</si>
  <si>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</si>
  <si>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</si>
  <si>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</si>
  <si>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</si>
  <si>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</si>
  <si>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</si>
  <si>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</si>
  <si>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</si>
  <si>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</si>
  <si>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</si>
  <si>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</si>
  <si>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</si>
  <si>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</si>
  <si>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</si>
  <si>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</si>
  <si>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</si>
  <si>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</si>
  <si>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</si>
  <si>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</si>
  <si>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</si>
  <si>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</si>
  <si>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</si>
  <si>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</si>
  <si>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</si>
  <si>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</si>
  <si>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</si>
  <si>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</si>
  <si>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</si>
  <si>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</si>
  <si>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</si>
  <si>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</si>
  <si>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</si>
  <si>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</si>
  <si>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</si>
  <si>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</si>
  <si>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</si>
  <si>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</si>
  <si>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</si>
  <si>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</si>
  <si>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</si>
  <si>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</si>
  <si>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</si>
  <si>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</si>
  <si>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</si>
  <si>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</si>
  <si>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</si>
  <si>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</si>
  <si>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</si>
  <si>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</si>
  <si>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</si>
  <si>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</si>
  <si>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</si>
  <si>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</si>
  <si>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</si>
  <si>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</si>
  <si>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</si>
  <si>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</si>
  <si>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</si>
  <si>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</si>
  <si>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</si>
  <si>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</si>
  <si>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</si>
  <si>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</si>
  <si>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</si>
  <si>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</si>
  <si>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</si>
  <si>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</si>
  <si>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</si>
  <si>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</si>
  <si>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</si>
  <si>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</si>
  <si>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</si>
  <si>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</si>
  <si>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</si>
  <si>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</si>
  <si>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</si>
  <si>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</si>
  <si>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</si>
  <si>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</si>
  <si>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</si>
  <si>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</si>
  <si>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</si>
  <si>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</si>
  <si>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</si>
  <si>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</si>
  <si>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</si>
  <si>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</si>
  <si>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</si>
  <si>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</si>
  <si>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</si>
  <si>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</si>
  <si>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</si>
  <si>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</si>
  <si>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</si>
  <si>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</si>
  <si>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</si>
  <si>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</si>
  <si>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</si>
  <si>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</si>
  <si>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</si>
  <si>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</si>
  <si>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</si>
  <si>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</si>
  <si>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</si>
  <si>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</si>
  <si>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</si>
  <si>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</si>
  <si>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</si>
  <si>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</si>
  <si>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</si>
  <si>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</si>
  <si>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</si>
  <si>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</si>
  <si>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</si>
  <si>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</si>
  <si>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</si>
  <si>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</si>
  <si>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</si>
  <si>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</si>
  <si>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</si>
  <si>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</si>
  <si>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</si>
  <si>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</si>
  <si>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</si>
  <si>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</si>
  <si>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</si>
  <si>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</si>
  <si>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</si>
  <si>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</si>
  <si>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</si>
  <si>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</si>
  <si>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</si>
  <si>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</si>
  <si>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</si>
  <si>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</si>
  <si>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</si>
  <si>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</si>
  <si>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</si>
  <si>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</si>
  <si>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</si>
  <si>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</si>
  <si>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</si>
  <si>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</si>
  <si>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</si>
  <si>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</si>
  <si>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</si>
  <si>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</si>
  <si>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</si>
  <si>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</si>
  <si>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</si>
  <si>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</si>
  <si>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</si>
  <si>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</si>
  <si>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</si>
  <si>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</si>
  <si>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</si>
  <si>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</si>
  <si>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</si>
  <si>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</si>
  <si>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</si>
  <si>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</si>
  <si>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</si>
  <si>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</si>
  <si>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</si>
  <si>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</si>
  <si>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</si>
  <si>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</si>
  <si>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</si>
  <si>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</si>
  <si>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</si>
  <si>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</si>
  <si>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</si>
  <si>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</si>
  <si>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</si>
  <si>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</si>
  <si>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</si>
  <si>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</si>
  <si>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</si>
  <si>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</si>
  <si>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</si>
  <si>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</si>
  <si>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</si>
  <si>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</si>
  <si>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</si>
  <si>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</si>
  <si>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</si>
  <si>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</si>
  <si>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</si>
  <si>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</si>
  <si>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</si>
  <si>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</si>
  <si>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</si>
  <si>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</si>
  <si>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</si>
  <si>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</si>
  <si>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</si>
  <si>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</si>
  <si>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</si>
  <si>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</si>
  <si>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</si>
  <si>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</si>
  <si>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</si>
  <si>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</si>
  <si>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</si>
  <si>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</si>
  <si>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</si>
  <si>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</si>
  <si>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</si>
  <si>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</si>
  <si>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</si>
  <si>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</si>
  <si>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</si>
  <si>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</si>
  <si>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</si>
  <si>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</si>
  <si>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</si>
  <si>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</si>
  <si>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</si>
  <si>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</si>
  <si>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</si>
  <si>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</si>
  <si>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</si>
  <si>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</si>
  <si>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</si>
  <si>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</si>
  <si>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</si>
  <si>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</si>
  <si>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</si>
  <si>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</si>
  <si>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</si>
  <si>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</si>
  <si>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</si>
  <si>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</si>
  <si>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</si>
  <si>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</si>
  <si>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</si>
  <si>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</si>
  <si>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</si>
  <si>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</si>
  <si>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</si>
  <si>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</si>
  <si>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</si>
  <si>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</si>
  <si>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</si>
  <si>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</si>
  <si>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</si>
  <si>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</si>
  <si>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</si>
  <si>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</si>
  <si>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</si>
  <si>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</si>
  <si>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</si>
  <si>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</si>
  <si>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</si>
  <si>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</si>
  <si>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</si>
  <si>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</si>
  <si>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</si>
  <si>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</si>
  <si>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</si>
  <si>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</si>
  <si>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</si>
  <si>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</si>
  <si>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</si>
  <si>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</si>
  <si>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</si>
  <si>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</si>
  <si>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</si>
  <si>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</si>
  <si>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</si>
  <si>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</si>
  <si>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</si>
  <si>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</si>
  <si>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</si>
  <si>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</si>
  <si>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</si>
  <si>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</si>
  <si>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</si>
  <si>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</si>
  <si>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</si>
  <si>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</si>
  <si>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</si>
  <si>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</si>
  <si>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</si>
  <si>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</si>
  <si>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</si>
  <si>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</si>
  <si>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</si>
  <si>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</si>
  <si>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</si>
  <si>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</si>
  <si>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</si>
  <si>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</si>
  <si>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</si>
  <si>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</si>
  <si>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</si>
  <si>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</si>
  <si>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</si>
  <si>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</si>
  <si>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</si>
  <si>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</si>
  <si>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</si>
  <si>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</si>
  <si>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</si>
  <si>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</si>
  <si>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</si>
  <si>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</si>
  <si>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</si>
  <si>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</si>
  <si>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</si>
  <si>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</si>
  <si>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</si>
  <si>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</si>
  <si>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</si>
  <si>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</si>
  <si>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</si>
  <si>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</si>
  <si>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</si>
  <si>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</si>
  <si>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</si>
  <si>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</si>
  <si>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</si>
  <si>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</si>
  <si>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</si>
  <si>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</si>
  <si>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</si>
  <si>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</si>
  <si>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</si>
  <si>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</si>
  <si>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</si>
  <si>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</si>
  <si>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</si>
  <si>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</si>
  <si>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</si>
  <si>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</si>
  <si>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</si>
  <si>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</si>
  <si>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</si>
  <si>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</si>
  <si>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</si>
  <si>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</si>
  <si>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</si>
  <si>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</si>
  <si>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</si>
  <si>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</si>
  <si>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</si>
  <si>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</si>
  <si>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</si>
  <si>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</si>
  <si>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</si>
  <si>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</si>
  <si>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</si>
  <si>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</si>
  <si>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</si>
  <si>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</si>
  <si>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</si>
  <si>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</si>
  <si>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</si>
  <si>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</si>
  <si>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</si>
  <si>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</si>
  <si>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</si>
  <si>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</si>
  <si>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</si>
  <si>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</si>
  <si>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</si>
  <si>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</si>
  <si>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</si>
  <si>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</si>
  <si>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</si>
  <si>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</si>
  <si>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</si>
  <si>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</si>
  <si>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</si>
  <si>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</si>
  <si>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</si>
  <si>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</si>
  <si>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</si>
  <si>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</si>
  <si>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</si>
  <si>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</si>
  <si>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</si>
  <si>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</si>
  <si>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</si>
  <si>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</si>
  <si>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</si>
  <si>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</si>
  <si>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</si>
  <si>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</si>
  <si>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</si>
  <si>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</si>
  <si>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</si>
  <si>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</si>
  <si>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</si>
  <si>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</si>
  <si>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</si>
  <si>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</si>
  <si>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</si>
  <si>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</si>
  <si>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</si>
  <si>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</si>
  <si>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</si>
  <si>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</si>
  <si>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</si>
  <si>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</si>
  <si>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</si>
  <si>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</si>
  <si>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</si>
  <si>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</si>
  <si>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</si>
  <si>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</si>
  <si>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</si>
  <si>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</si>
  <si>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</si>
  <si>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</si>
  <si>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</si>
  <si>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</si>
  <si>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</si>
  <si>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</si>
  <si>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</si>
  <si>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</si>
  <si>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</si>
  <si>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</si>
  <si>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</si>
  <si>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</si>
  <si>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</si>
  <si>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</si>
  <si>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</si>
  <si>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</si>
  <si>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</si>
  <si>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</si>
  <si>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</si>
  <si>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</si>
  <si>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</si>
  <si>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</si>
  <si>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</si>
  <si>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</si>
  <si>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</si>
  <si>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</si>
  <si>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</si>
  <si>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</si>
  <si>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</si>
  <si>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</si>
  <si>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</si>
  <si>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</si>
  <si>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</si>
  <si>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</si>
  <si>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</si>
  <si>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</si>
  <si>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</si>
  <si>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</si>
  <si>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</si>
  <si>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</si>
  <si>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</si>
  <si>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</si>
  <si>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</si>
  <si>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</si>
  <si>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</si>
  <si>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</si>
  <si>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</si>
  <si>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</si>
  <si>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</si>
  <si>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</si>
  <si>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</si>
  <si>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</si>
  <si>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</si>
  <si>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</si>
  <si>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</si>
  <si>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</si>
  <si>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</si>
  <si>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</si>
  <si>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</si>
  <si>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</si>
  <si>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</si>
  <si>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</si>
  <si>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</si>
  <si>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</si>
  <si>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</si>
  <si>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</si>
  <si>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</si>
  <si>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</si>
  <si>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</si>
  <si>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</si>
  <si>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</si>
  <si>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</si>
  <si>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</si>
  <si>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</si>
  <si>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</si>
  <si>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</si>
  <si>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</si>
  <si>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</si>
  <si>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</si>
  <si>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</si>
  <si>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</si>
  <si>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</si>
  <si>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</si>
  <si>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</si>
  <si>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</si>
  <si>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</si>
  <si>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</si>
  <si>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</si>
  <si>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</si>
  <si>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</si>
  <si>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</si>
  <si>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</si>
  <si>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</si>
  <si>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</si>
  <si>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</si>
  <si>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</si>
  <si>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</si>
  <si>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</si>
  <si>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</si>
  <si>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</si>
  <si>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</si>
  <si>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</si>
  <si>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</si>
  <si>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</si>
  <si>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</si>
  <si>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</si>
  <si>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</si>
  <si>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</si>
  <si>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</si>
  <si>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</si>
  <si>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</si>
  <si>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</si>
  <si>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</si>
  <si>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</si>
  <si>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</si>
  <si>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</si>
  <si>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</si>
  <si>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</si>
  <si>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</si>
  <si>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</si>
  <si>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</si>
  <si>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</si>
  <si>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</si>
  <si>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</si>
  <si>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</si>
  <si>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</si>
  <si>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</si>
  <si>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</si>
  <si>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</si>
  <si>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</si>
  <si>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</si>
  <si>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</si>
  <si>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</si>
  <si>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</si>
  <si>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</si>
  <si>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</si>
  <si>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</si>
  <si>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</si>
  <si>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</si>
  <si>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</si>
  <si>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</si>
  <si>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</si>
  <si>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</si>
  <si>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</si>
  <si>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</si>
  <si>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</si>
  <si>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</si>
  <si>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</si>
  <si>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</si>
  <si>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</si>
  <si>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</si>
  <si>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</si>
  <si>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</si>
  <si>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</si>
  <si>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</si>
  <si>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</si>
  <si>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</si>
  <si>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</si>
  <si>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</si>
  <si>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</si>
  <si>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</si>
  <si>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</si>
  <si>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</si>
  <si>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</si>
  <si>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</si>
  <si>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</si>
  <si>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</si>
  <si>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</si>
  <si>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</si>
  <si>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</si>
  <si>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</si>
  <si>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</si>
  <si>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</si>
  <si>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</si>
  <si>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</si>
  <si>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</si>
  <si>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</si>
  <si>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</si>
  <si>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</si>
  <si>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</si>
  <si>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</si>
  <si>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</si>
  <si>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</si>
  <si>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</si>
  <si>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</si>
  <si>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</si>
  <si>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</si>
  <si>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</si>
  <si>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</si>
  <si>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</si>
  <si>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</si>
  <si>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</si>
  <si>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</si>
  <si>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</si>
  <si>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</si>
  <si>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</si>
  <si>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</si>
  <si>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</si>
  <si>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</si>
  <si>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</si>
  <si>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</si>
  <si>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</si>
  <si>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</si>
  <si>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</si>
  <si>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</si>
  <si>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</si>
  <si>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</si>
  <si>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</si>
  <si>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</si>
  <si>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</si>
  <si>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</si>
  <si>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</si>
  <si>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</si>
  <si>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</si>
  <si>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</si>
  <si>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</si>
  <si>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</si>
  <si>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</si>
  <si>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</si>
  <si>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</si>
  <si>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</si>
  <si>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</si>
  <si>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</si>
  <si>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</si>
  <si>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</si>
  <si>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</si>
  <si>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</si>
  <si>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</si>
  <si>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</si>
  <si>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</si>
  <si>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</si>
  <si>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</si>
  <si>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</si>
  <si>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</si>
  <si>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</si>
  <si>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</si>
  <si>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</si>
  <si>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</si>
  <si>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</si>
  <si>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</si>
  <si>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</si>
  <si>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</si>
  <si>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</si>
  <si>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</si>
  <si>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</si>
  <si>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</si>
  <si>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</si>
  <si>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</si>
  <si>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</si>
  <si>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</si>
  <si>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</si>
  <si>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</si>
  <si>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</si>
  <si>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</si>
  <si>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</si>
  <si>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</si>
  <si>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</si>
  <si>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</si>
  <si>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</si>
  <si>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</si>
  <si>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</si>
  <si>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</si>
  <si>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</si>
  <si>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</si>
  <si>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</si>
  <si>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</si>
  <si>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</si>
  <si>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</si>
  <si>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</si>
  <si>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</si>
  <si>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</si>
  <si>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</si>
  <si>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</si>
  <si>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</si>
  <si>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</si>
  <si>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</si>
  <si>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</si>
  <si>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</si>
  <si>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</si>
  <si>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</si>
  <si>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</si>
  <si>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</si>
  <si>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</si>
  <si>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</si>
  <si>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</si>
  <si>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</si>
  <si>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</si>
  <si>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</si>
  <si>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</si>
  <si>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</si>
  <si>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</si>
  <si>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</si>
  <si>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</si>
  <si>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</si>
  <si>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</si>
  <si>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</si>
  <si>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</si>
  <si>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</si>
  <si>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</si>
  <si>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</si>
  <si>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</si>
  <si>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</si>
  <si>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</si>
  <si>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</si>
  <si>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</si>
  <si>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</si>
  <si>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</si>
  <si>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</si>
  <si>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</si>
  <si>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</si>
  <si>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</si>
  <si>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</si>
  <si>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</si>
  <si>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</si>
  <si>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</si>
  <si>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</si>
  <si>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</si>
  <si>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</si>
  <si>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</si>
  <si>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</si>
  <si>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</si>
  <si>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</si>
  <si>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</si>
  <si>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</si>
  <si>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</si>
  <si>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</si>
  <si>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</si>
  <si>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</si>
  <si>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</si>
  <si>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</si>
  <si>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</si>
  <si>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</si>
  <si>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</si>
  <si>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</si>
  <si>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</si>
  <si>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</si>
  <si>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</si>
  <si>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</si>
  <si>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</si>
  <si>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</si>
  <si>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</si>
  <si>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</si>
  <si>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</si>
  <si>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</si>
  <si>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</si>
  <si>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</si>
  <si>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</si>
  <si>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</si>
  <si>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</si>
  <si>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</si>
  <si>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</si>
  <si>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</si>
  <si>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</si>
  <si>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</si>
  <si>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</si>
  <si>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</si>
  <si>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</si>
  <si>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</si>
  <si>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</si>
  <si>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</si>
  <si>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</si>
  <si>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</si>
  <si>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</si>
  <si>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</si>
  <si>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</si>
  <si>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</si>
  <si>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</si>
  <si>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</si>
  <si>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</si>
  <si>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</si>
  <si>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</si>
  <si>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</si>
  <si>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</si>
  <si>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</si>
  <si>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</si>
  <si>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</si>
  <si>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</si>
  <si>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</si>
  <si>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</si>
  <si>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</si>
  <si>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</si>
  <si>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</si>
  <si>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</si>
  <si>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</si>
  <si>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</si>
  <si>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</si>
  <si>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</si>
  <si>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</si>
  <si>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</si>
  <si>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</si>
  <si>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</si>
  <si>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</si>
  <si>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</si>
  <si>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</si>
  <si>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</si>
  <si>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</si>
  <si>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</si>
  <si>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</si>
  <si>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</si>
  <si>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</si>
  <si>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</si>
  <si>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</si>
  <si>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</si>
  <si>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</si>
  <si>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</si>
  <si>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</si>
  <si>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</si>
  <si>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</si>
  <si>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</si>
  <si>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</si>
  <si>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</si>
  <si>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</si>
  <si>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</si>
  <si>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</si>
  <si>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</si>
  <si>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</si>
  <si>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</si>
  <si>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</si>
  <si>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</si>
  <si>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</si>
  <si>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</si>
  <si>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</si>
  <si>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</si>
  <si>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</si>
  <si>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</si>
  <si>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</si>
  <si>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</si>
  <si>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</si>
  <si>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</si>
  <si>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</si>
  <si>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</si>
  <si>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</si>
  <si>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</si>
  <si>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</si>
  <si>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</si>
  <si>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</si>
  <si>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</si>
  <si>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</si>
  <si>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</si>
  <si>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</si>
  <si>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</si>
  <si>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</si>
  <si>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</si>
  <si>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</si>
  <si>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</si>
  <si>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</si>
  <si>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</si>
  <si>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</si>
  <si>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</si>
  <si>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</si>
  <si>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</si>
  <si>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</si>
  <si>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</si>
  <si>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</si>
  <si>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</si>
  <si>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</si>
  <si>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</si>
  <si>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</si>
  <si>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</si>
  <si>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</si>
  <si>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</si>
  <si>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</si>
  <si>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</si>
  <si>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</si>
  <si>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</si>
  <si>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</si>
  <si>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</si>
  <si>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</si>
  <si>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</si>
  <si>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</si>
  <si>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</si>
  <si>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</si>
  <si>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</si>
  <si>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</si>
  <si>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</si>
  <si>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</si>
  <si>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</si>
  <si>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</si>
  <si>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</si>
  <si>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</si>
  <si>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</si>
  <si>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</si>
  <si>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</si>
  <si>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</si>
  <si>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</si>
  <si>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</si>
  <si>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</si>
  <si>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</si>
  <si>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</si>
  <si>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</si>
  <si>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</si>
  <si>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</si>
  <si>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</si>
  <si>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</si>
  <si>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</si>
  <si>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</si>
  <si>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</si>
  <si>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</si>
  <si>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</si>
  <si>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</si>
  <si>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</si>
  <si>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</si>
  <si>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</si>
  <si>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</si>
  <si>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</si>
  <si>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</si>
  <si>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</si>
  <si>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</si>
  <si>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</si>
  <si>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</si>
  <si>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</si>
  <si>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</si>
  <si>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</si>
  <si>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</si>
  <si>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</si>
  <si>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</si>
  <si>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</si>
  <si>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</si>
  <si>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</si>
  <si>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</si>
  <si>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</si>
  <si>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</si>
  <si>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</si>
  <si>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</si>
  <si>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</si>
  <si>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</si>
  <si>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</si>
  <si>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</si>
  <si>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</si>
  <si>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</si>
  <si>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</si>
  <si>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</si>
  <si>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</si>
  <si>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</si>
  <si>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</si>
  <si>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</si>
  <si>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</si>
  <si>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</si>
  <si>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</si>
  <si>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</si>
  <si>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</si>
  <si>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</si>
  <si>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</si>
  <si>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</si>
  <si>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</si>
  <si>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</si>
  <si>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</si>
  <si>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</si>
  <si>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</si>
  <si>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</si>
  <si>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</si>
  <si>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</si>
  <si>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</si>
  <si>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</si>
  <si>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</si>
  <si>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</si>
  <si>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</si>
  <si>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</si>
  <si>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</si>
  <si>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</si>
  <si>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</si>
  <si>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</si>
  <si>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</si>
  <si>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</si>
  <si>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</si>
  <si>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</si>
  <si>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</si>
  <si>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</si>
  <si>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</si>
  <si>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</si>
  <si>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</si>
  <si>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</si>
  <si>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</si>
  <si>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</si>
  <si>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</si>
  <si>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</si>
  <si>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</si>
  <si>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</si>
  <si>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</si>
  <si>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</si>
  <si>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</si>
  <si>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</si>
  <si>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</si>
  <si>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</si>
  <si>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</si>
  <si>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</si>
  <si>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</si>
  <si>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</si>
  <si>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</si>
  <si>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</si>
  <si>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</si>
  <si>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</si>
  <si>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</si>
  <si>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</si>
  <si>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</si>
  <si>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</si>
  <si>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</si>
  <si>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</si>
  <si>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</si>
  <si>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</si>
  <si>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</si>
  <si>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</si>
  <si>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</si>
  <si>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</si>
  <si>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</si>
  <si>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</si>
  <si>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</si>
  <si>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</si>
  <si>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</si>
  <si>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</si>
  <si>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</si>
  <si>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</si>
  <si>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</si>
  <si>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</si>
  <si>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</si>
  <si>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</si>
  <si>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</si>
  <si>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</si>
  <si>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</si>
  <si>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</si>
  <si>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</si>
  <si>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</si>
  <si>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</si>
  <si>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</si>
  <si>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</si>
  <si>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</si>
  <si>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</si>
  <si>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</si>
  <si>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</si>
  <si>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</si>
  <si>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</si>
  <si>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</si>
  <si>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</si>
  <si>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</si>
  <si>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</si>
  <si>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</si>
  <si>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</si>
  <si>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</si>
  <si>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</si>
  <si>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</si>
  <si>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</si>
  <si>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</si>
  <si>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</si>
  <si>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</si>
  <si>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</si>
  <si>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</si>
  <si>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</si>
  <si>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</si>
  <si>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</si>
  <si>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</si>
  <si>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</si>
  <si>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</si>
  <si>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</si>
  <si>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</si>
  <si>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</si>
  <si>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</si>
  <si>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</si>
  <si>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</si>
  <si>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</si>
  <si>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</si>
  <si>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</si>
  <si>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</si>
  <si>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</si>
  <si>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</si>
  <si>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</si>
  <si>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</si>
  <si>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</si>
  <si>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</si>
  <si>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</si>
  <si>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</si>
  <si>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</si>
  <si>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</si>
  <si>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</si>
  <si>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</si>
  <si>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</si>
  <si>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</si>
  <si>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</si>
  <si>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</si>
  <si>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</si>
  <si>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</si>
  <si>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</si>
  <si>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</si>
  <si>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</si>
  <si>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</si>
  <si>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</si>
  <si>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</si>
  <si>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</si>
  <si>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</si>
  <si>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</si>
  <si>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</si>
  <si>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</si>
  <si>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</si>
  <si>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</si>
  <si>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</si>
  <si>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</si>
  <si>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</si>
  <si>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</si>
  <si>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</si>
  <si>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</si>
  <si>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</si>
  <si>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</si>
  <si>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</si>
  <si>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</si>
  <si>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</si>
  <si>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</si>
  <si>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</si>
  <si>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</si>
  <si>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</si>
  <si>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</si>
  <si>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</si>
  <si>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</si>
  <si>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</si>
  <si>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</si>
  <si>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</si>
  <si>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</si>
  <si>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</si>
  <si>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</si>
  <si>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</si>
  <si>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</si>
  <si>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</si>
  <si>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</si>
  <si>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</si>
  <si>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</si>
  <si>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</si>
  <si>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</si>
  <si>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</si>
  <si>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</si>
  <si>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</si>
  <si>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</si>
  <si>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</si>
  <si>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</si>
  <si>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</si>
  <si>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</si>
  <si>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</si>
  <si>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</si>
  <si>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</si>
  <si>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</si>
  <si>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</si>
  <si>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</si>
  <si>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</si>
  <si>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</si>
  <si>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</si>
  <si>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</si>
  <si>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</si>
  <si>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</si>
  <si>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</si>
  <si>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</si>
  <si>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</si>
  <si>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</si>
  <si>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</si>
  <si>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</si>
  <si>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</si>
  <si>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</si>
  <si>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</si>
  <si>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</si>
  <si>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</si>
  <si>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</si>
  <si>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</si>
  <si>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</si>
  <si>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</si>
  <si>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</si>
  <si>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</si>
  <si>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</si>
  <si>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</si>
  <si>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</si>
  <si>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</si>
  <si>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</si>
  <si>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</si>
  <si>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</si>
  <si>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</si>
  <si>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</si>
  <si>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</si>
  <si>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</si>
  <si>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</si>
  <si>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</si>
  <si>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</si>
  <si>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</si>
  <si>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</si>
  <si>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</si>
  <si>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</si>
  <si>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</si>
  <si>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</si>
  <si>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</si>
  <si>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</si>
  <si>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</si>
  <si>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</si>
  <si>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</si>
  <si>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</si>
  <si>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</si>
  <si>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</si>
  <si>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</si>
  <si>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</si>
  <si>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</si>
  <si>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</si>
  <si>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</si>
  <si>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</si>
  <si>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</si>
  <si>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</si>
  <si>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</si>
  <si>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</si>
  <si>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</si>
  <si>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</si>
  <si>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</si>
  <si>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</si>
  <si>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</si>
  <si>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</si>
  <si>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</si>
  <si>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</si>
  <si>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</si>
  <si>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</si>
  <si>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</si>
  <si>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</si>
  <si>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</si>
  <si>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</si>
  <si>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</si>
  <si>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</si>
  <si>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</si>
  <si>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</si>
  <si>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</si>
  <si>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</si>
  <si>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</si>
  <si>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</si>
  <si>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</si>
  <si>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</si>
  <si>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</si>
  <si>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</si>
  <si>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</si>
  <si>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</si>
  <si>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</si>
  <si>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</si>
  <si>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</si>
  <si>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</si>
  <si>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</si>
  <si>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</si>
  <si>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</si>
  <si>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</si>
  <si>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</si>
  <si>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</si>
  <si>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</si>
  <si>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</si>
  <si>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</si>
  <si>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</si>
  <si>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</si>
  <si>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</si>
  <si>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</si>
  <si>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</si>
  <si>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</si>
  <si>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</si>
  <si>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</si>
  <si>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</si>
  <si>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</si>
  <si>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</si>
  <si>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</si>
  <si>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</si>
  <si>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</si>
  <si>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</si>
  <si>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</si>
  <si>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</si>
  <si>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</si>
  <si>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</si>
  <si>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</si>
  <si>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</si>
  <si>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</si>
  <si>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</si>
  <si>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</si>
  <si>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</si>
  <si>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</si>
  <si>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</si>
  <si>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</si>
  <si>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</si>
  <si>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</si>
  <si>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</si>
  <si>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</si>
  <si>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</si>
  <si>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</si>
  <si>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</si>
  <si>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</si>
  <si>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</si>
  <si>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</si>
  <si>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</si>
  <si>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</si>
  <si>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</si>
  <si>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</si>
  <si>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</si>
  <si>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</si>
  <si>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</si>
  <si>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</si>
  <si>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</si>
  <si>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</si>
  <si>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</si>
  <si>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</si>
  <si>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</si>
  <si>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</si>
  <si>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</si>
  <si>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</si>
  <si>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</si>
  <si>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</si>
  <si>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</si>
  <si>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</si>
  <si>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</si>
  <si>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</si>
  <si>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</si>
  <si>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</si>
  <si>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</si>
  <si>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</si>
  <si>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</si>
  <si>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</si>
  <si>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</si>
  <si>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</si>
  <si>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</si>
  <si>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</si>
  <si>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</si>
  <si>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</si>
  <si>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</si>
  <si>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</si>
  <si>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</si>
  <si>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</si>
  <si>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</si>
  <si>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</si>
  <si>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</si>
  <si>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</si>
  <si>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</si>
  <si>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</si>
  <si>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</si>
  <si>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</si>
  <si>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</si>
  <si>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</si>
  <si>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</si>
  <si>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</si>
  <si>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</si>
  <si>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</si>
  <si>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</si>
  <si>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</si>
  <si>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</si>
  <si>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</si>
  <si>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</si>
  <si>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</si>
  <si>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</si>
  <si>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</si>
  <si>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</si>
  <si>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</si>
  <si>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</si>
  <si>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</si>
  <si>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</si>
  <si>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</si>
  <si>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</si>
  <si>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</si>
  <si>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</si>
  <si>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</si>
  <si>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</si>
  <si>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</si>
  <si>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</si>
  <si>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</si>
  <si>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</si>
  <si>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</si>
  <si>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</si>
  <si>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</si>
  <si>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</si>
  <si>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</si>
  <si>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</si>
  <si>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</si>
  <si>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</si>
  <si>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</si>
  <si>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</si>
  <si>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</si>
  <si>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</si>
  <si>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</si>
  <si>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</si>
  <si>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</si>
  <si>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</si>
  <si>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</si>
  <si>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</si>
  <si>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</si>
  <si>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</si>
  <si>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</si>
  <si>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</si>
  <si>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</si>
  <si>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</si>
  <si>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</si>
  <si>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</si>
  <si>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</si>
  <si>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</si>
  <si>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</si>
  <si>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</si>
  <si>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</si>
  <si>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</si>
  <si>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</si>
  <si>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</si>
  <si>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</si>
  <si>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</si>
  <si>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</si>
  <si>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</si>
  <si>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</si>
  <si>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</si>
  <si>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</si>
  <si>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</si>
  <si>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</si>
  <si>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</si>
  <si>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</si>
  <si>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</si>
  <si>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</si>
  <si>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</si>
  <si>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</si>
  <si>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</si>
  <si>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</si>
  <si>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</si>
  <si>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</si>
  <si>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</si>
  <si>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</si>
  <si>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</si>
  <si>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</si>
  <si>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</si>
  <si>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</si>
  <si>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</si>
  <si>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</si>
  <si>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</si>
  <si>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</si>
  <si>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</si>
  <si>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</si>
  <si>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</si>
  <si>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</si>
  <si>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</si>
  <si>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</si>
  <si>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</si>
  <si>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</si>
  <si>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</si>
  <si>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</si>
  <si>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</si>
  <si>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</si>
  <si>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</si>
  <si>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</si>
  <si>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</si>
  <si>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</si>
  <si>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</si>
  <si>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</si>
  <si>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</si>
  <si>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</si>
  <si>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</si>
  <si>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</si>
  <si>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</si>
  <si>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</si>
  <si>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</si>
  <si>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</si>
  <si>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</si>
  <si>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</si>
  <si>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</si>
  <si>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</si>
  <si>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</si>
  <si>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</si>
  <si>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</si>
  <si>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</si>
  <si>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</si>
  <si>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</si>
  <si>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</si>
  <si>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</si>
  <si>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</si>
  <si>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</si>
  <si>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</si>
  <si>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</si>
  <si>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</si>
  <si>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</si>
  <si>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</si>
  <si>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</si>
  <si>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</si>
  <si>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</si>
  <si>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</si>
  <si>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</si>
  <si>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</si>
  <si>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</si>
  <si>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</si>
  <si>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</si>
  <si>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</si>
  <si>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</si>
  <si>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</si>
  <si>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</si>
  <si>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</si>
  <si>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</si>
  <si>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</si>
  <si>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</si>
  <si>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</si>
  <si>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</si>
  <si>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</si>
  <si>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</si>
  <si>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</si>
  <si>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</si>
  <si>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</si>
  <si>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</si>
  <si>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</si>
  <si>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</si>
  <si>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</si>
  <si>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</si>
  <si>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</si>
  <si>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</si>
  <si>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</si>
  <si>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</si>
  <si>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</si>
  <si>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</si>
  <si>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</si>
  <si>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</si>
  <si>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</si>
  <si>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</si>
  <si>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</si>
  <si>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</si>
  <si>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</si>
  <si>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</si>
  <si>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</si>
  <si>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</si>
  <si>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</si>
  <si>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</si>
  <si>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</si>
  <si>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</si>
  <si>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</si>
  <si>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</si>
  <si>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</si>
  <si>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</si>
  <si>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</si>
  <si>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</si>
  <si>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</si>
  <si>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</si>
  <si>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</si>
  <si>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</si>
  <si>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</si>
  <si>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</si>
  <si>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</si>
  <si>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</si>
  <si>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</si>
  <si>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</si>
  <si>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</si>
  <si>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</si>
  <si>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</si>
  <si>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</si>
  <si>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</si>
  <si>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</si>
  <si>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</si>
  <si>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</si>
  <si>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</si>
  <si>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</si>
  <si>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</si>
  <si>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</si>
  <si>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</si>
  <si>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</si>
  <si>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</si>
  <si>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</si>
  <si>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</si>
  <si>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</si>
  <si>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</si>
  <si>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</si>
  <si>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</si>
  <si>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</si>
  <si>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</si>
  <si>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</si>
  <si>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</si>
  <si>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</si>
  <si>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</si>
  <si>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</si>
  <si>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</si>
  <si>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</si>
  <si>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</si>
  <si>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</si>
  <si>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</si>
  <si>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</si>
  <si>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</si>
  <si>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</si>
  <si>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</si>
  <si>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</si>
  <si>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</si>
  <si>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</si>
  <si>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</si>
  <si>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</si>
  <si>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</si>
  <si>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</si>
  <si>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</si>
  <si>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</si>
  <si>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</si>
  <si>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</si>
  <si>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</si>
  <si>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</si>
  <si>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</si>
  <si>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</si>
  <si>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</si>
  <si>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</si>
  <si>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</si>
  <si>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</si>
  <si>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</si>
  <si>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</si>
  <si>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</si>
  <si>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</si>
  <si>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</si>
  <si>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</si>
  <si>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</si>
  <si>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</si>
  <si>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</si>
  <si>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</si>
  <si>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</si>
  <si>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</si>
  <si>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</si>
  <si>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</si>
  <si>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</si>
  <si>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</si>
  <si>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</si>
  <si>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</si>
  <si>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</si>
  <si>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</si>
  <si>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</si>
  <si>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</si>
  <si>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</si>
  <si>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</si>
  <si>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</si>
  <si>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</si>
  <si>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</si>
  <si>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</si>
  <si>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</si>
  <si>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</si>
  <si>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</si>
  <si>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</si>
  <si>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</si>
  <si>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</si>
  <si>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</si>
  <si>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</si>
  <si>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</si>
  <si>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</si>
  <si>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</si>
  <si>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</si>
  <si>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</si>
  <si>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</si>
  <si>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</si>
  <si>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</si>
  <si>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</si>
  <si>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</si>
  <si>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</si>
  <si>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</si>
  <si>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</si>
  <si>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</si>
  <si>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</si>
  <si>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</si>
  <si>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</si>
  <si>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</si>
  <si>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</si>
  <si>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</si>
  <si>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</si>
  <si>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</si>
  <si>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</si>
  <si>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</si>
  <si>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</si>
  <si>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</si>
  <si>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</si>
  <si>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</si>
  <si>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</si>
  <si>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</si>
  <si>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</si>
  <si>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</si>
  <si>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</si>
  <si>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</si>
  <si>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</si>
  <si>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</si>
  <si>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</si>
  <si>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</si>
  <si>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</si>
  <si>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</si>
  <si>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</si>
  <si>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</si>
  <si>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</si>
  <si>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</si>
  <si>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</si>
  <si>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</si>
  <si>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</si>
  <si>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</si>
  <si>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</si>
  <si>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</si>
  <si>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</si>
  <si>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</si>
  <si>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</si>
  <si>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</si>
  <si>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</si>
  <si>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</si>
  <si>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</si>
  <si>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</si>
  <si>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</si>
  <si>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</si>
  <si>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</si>
  <si>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</si>
  <si>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</si>
  <si>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</si>
  <si>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</si>
  <si>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</si>
  <si>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</si>
  <si>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</si>
  <si>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</si>
  <si>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</si>
  <si>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</si>
  <si>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</si>
  <si>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</si>
  <si>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</si>
  <si>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</si>
  <si>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</si>
  <si>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</si>
  <si>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</si>
  <si>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</si>
  <si>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</si>
  <si>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</si>
  <si>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</si>
  <si>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</si>
  <si>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</si>
  <si>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</si>
  <si>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</si>
  <si>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</si>
  <si>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</si>
  <si>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</si>
  <si>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</si>
  <si>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</si>
  <si>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</si>
  <si>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</si>
  <si>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</si>
  <si>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</si>
  <si>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</si>
  <si>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</si>
  <si>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</si>
  <si>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</si>
  <si>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</si>
  <si>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</si>
  <si>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</si>
  <si>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</si>
  <si>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</si>
  <si>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</si>
  <si>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</si>
  <si>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</si>
  <si>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</si>
  <si>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</si>
  <si>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</si>
  <si>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</si>
  <si>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</si>
  <si>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</si>
  <si>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</si>
  <si>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</si>
  <si>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</si>
  <si>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</si>
  <si>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</si>
  <si>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</si>
  <si>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</si>
  <si>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</si>
  <si>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</si>
  <si>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</si>
  <si>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</si>
  <si>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</si>
  <si>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</si>
  <si>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</si>
  <si>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</si>
  <si>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</si>
  <si>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</si>
  <si>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</si>
  <si>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</si>
  <si>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</si>
  <si>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</si>
  <si>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</si>
  <si>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</si>
  <si>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</si>
  <si>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</si>
  <si>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</si>
  <si>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</si>
  <si>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</si>
  <si>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</si>
  <si>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</si>
  <si>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</si>
  <si>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</si>
  <si>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</si>
  <si>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</si>
  <si>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</si>
  <si>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</si>
  <si>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</si>
  <si>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</si>
  <si>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</si>
  <si>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</si>
  <si>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</si>
  <si>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</si>
  <si>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</si>
  <si>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</si>
  <si>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</si>
  <si>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</si>
  <si>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</si>
  <si>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</si>
  <si>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</si>
  <si>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</si>
  <si>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</si>
  <si>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</si>
  <si>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</si>
  <si>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</si>
  <si>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</si>
  <si>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</si>
  <si>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</si>
  <si>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</si>
  <si>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</si>
  <si>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</si>
  <si>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</si>
  <si>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</si>
  <si>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</si>
  <si>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</si>
  <si>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</si>
  <si>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</si>
  <si>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</si>
  <si>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</si>
  <si>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</si>
  <si>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</si>
  <si>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</si>
  <si>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</si>
  <si>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</si>
  <si>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</si>
  <si>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</si>
  <si>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</si>
  <si>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</si>
  <si>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</si>
  <si>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</si>
  <si>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</si>
  <si>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</si>
  <si>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</si>
  <si>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</si>
  <si>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</si>
  <si>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</si>
  <si>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</si>
  <si>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</si>
  <si>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</si>
  <si>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</si>
  <si>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</si>
  <si>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</si>
  <si>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</si>
  <si>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</si>
  <si>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</si>
  <si>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</si>
  <si>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</si>
  <si>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</si>
  <si>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</si>
  <si>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</si>
  <si>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</si>
  <si>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</si>
  <si>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</si>
  <si>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</si>
  <si>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</si>
  <si>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</si>
  <si>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</si>
  <si>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</si>
  <si>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</si>
  <si>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</si>
  <si>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</si>
  <si>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</si>
  <si>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</si>
  <si>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</si>
  <si>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</si>
  <si>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</si>
  <si>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</si>
  <si>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</si>
  <si>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</si>
  <si>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</si>
  <si>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</si>
  <si>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</si>
  <si>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</si>
  <si>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</si>
  <si>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</si>
  <si>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</si>
  <si>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</si>
  <si>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</si>
  <si>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</si>
  <si>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</si>
  <si>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</si>
  <si>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</si>
  <si>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</si>
  <si>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</si>
  <si>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</si>
  <si>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</si>
  <si>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</si>
  <si>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</si>
  <si>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</si>
  <si>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</si>
  <si>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</si>
  <si>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</si>
  <si>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</si>
  <si>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</si>
  <si>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</si>
  <si>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</si>
  <si>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</si>
  <si>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</si>
  <si>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</si>
  <si>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</si>
  <si>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</si>
  <si>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</si>
  <si>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</si>
  <si>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</si>
  <si>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</si>
  <si>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</si>
  <si>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</si>
  <si>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</si>
  <si>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</si>
  <si>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</si>
  <si>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</si>
  <si>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</si>
  <si>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</si>
  <si>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</si>
  <si>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</si>
  <si>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</si>
  <si>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</si>
  <si>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</si>
  <si>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</si>
  <si>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</si>
  <si>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</si>
  <si>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</si>
  <si>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</si>
  <si>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</si>
  <si>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</si>
  <si>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</si>
  <si>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</si>
  <si>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</si>
  <si>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</si>
  <si>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</si>
  <si>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</si>
  <si>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</si>
  <si>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</si>
  <si>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</si>
  <si>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</si>
  <si>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</si>
  <si>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</si>
  <si>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</si>
  <si>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</si>
  <si>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</si>
  <si>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</si>
  <si>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</si>
  <si>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</si>
  <si>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</si>
  <si>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</si>
  <si>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</si>
  <si>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</si>
  <si>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</si>
  <si>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</si>
  <si>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</si>
  <si>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</si>
  <si>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</si>
  <si>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</si>
  <si>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</si>
  <si>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</si>
  <si>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</si>
  <si>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</si>
  <si>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</si>
  <si>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</si>
  <si>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</si>
  <si>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</si>
  <si>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</si>
  <si>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</si>
  <si>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</si>
  <si>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</si>
  <si>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</si>
  <si>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</si>
  <si>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</si>
  <si>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</si>
  <si>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</si>
  <si>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</si>
  <si>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</si>
  <si>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</si>
  <si>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</si>
  <si>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</si>
  <si>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</si>
  <si>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</si>
  <si>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</si>
  <si>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</si>
  <si>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</si>
  <si>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</si>
  <si>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</si>
  <si>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</si>
  <si>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</si>
  <si>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</si>
  <si>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</si>
  <si>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</si>
  <si>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</si>
  <si>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</si>
  <si>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</si>
  <si>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</si>
  <si>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</si>
  <si>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</si>
  <si>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</si>
  <si>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</si>
  <si>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</si>
  <si>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</si>
  <si>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</si>
  <si>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</si>
  <si>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</si>
  <si>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</si>
  <si>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</si>
  <si>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</si>
  <si>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</si>
  <si>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</si>
  <si>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</si>
  <si>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</si>
  <si>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</si>
  <si>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</si>
  <si>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</si>
  <si>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</si>
  <si>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</si>
  <si>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</si>
  <si>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</si>
  <si>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</si>
  <si>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</si>
  <si>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</si>
  <si>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</si>
  <si>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</si>
  <si>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</si>
  <si>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</si>
  <si>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</si>
  <si>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</si>
  <si>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</si>
  <si>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</si>
  <si>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</si>
  <si>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</si>
  <si>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</si>
  <si>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</si>
  <si>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</si>
  <si>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</si>
  <si>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</si>
  <si>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</si>
  <si>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</si>
  <si>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</si>
  <si>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</si>
  <si>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</si>
  <si>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</si>
  <si>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</si>
  <si>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</si>
  <si>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</si>
  <si>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</si>
  <si>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</si>
  <si>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</si>
  <si>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</si>
  <si>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</si>
  <si>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</si>
  <si>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</si>
  <si>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</si>
  <si>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</si>
  <si>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</si>
  <si>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</si>
  <si>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</si>
  <si>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</si>
  <si>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</si>
  <si>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</si>
  <si>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</si>
  <si>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</si>
  <si>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</si>
  <si>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</si>
  <si>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</si>
  <si>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</si>
  <si>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</si>
  <si>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</si>
  <si>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</si>
  <si>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</si>
  <si>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</si>
  <si>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</si>
  <si>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</si>
  <si>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</si>
  <si>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</si>
  <si>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</si>
  <si>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</si>
  <si>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</si>
  <si>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</si>
  <si>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</si>
  <si>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</si>
  <si>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</si>
  <si>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</si>
  <si>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</si>
  <si>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</si>
  <si>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</si>
  <si>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</si>
  <si>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</si>
  <si>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</si>
  <si>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</si>
  <si>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</si>
  <si>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</si>
  <si>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</si>
  <si>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</si>
  <si>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</si>
  <si>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</si>
  <si>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</si>
  <si>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</si>
  <si>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</si>
  <si>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</si>
  <si>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</si>
  <si>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</si>
  <si>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</si>
  <si>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</si>
  <si>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</si>
  <si>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</si>
  <si>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</si>
  <si>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</si>
  <si>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</si>
  <si>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</si>
  <si>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</si>
  <si>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</si>
  <si>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</si>
  <si>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</si>
  <si>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</si>
  <si>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</si>
  <si>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</si>
  <si>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</si>
  <si>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</si>
  <si>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</si>
  <si>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</si>
  <si>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</si>
  <si>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</si>
  <si>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</si>
  <si>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</si>
  <si>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</si>
  <si>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</si>
  <si>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</si>
  <si>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</si>
  <si>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</si>
  <si>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</si>
  <si>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</si>
  <si>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</si>
  <si>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</si>
  <si>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</si>
  <si>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</si>
  <si>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</si>
  <si>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</si>
  <si>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</si>
  <si>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</si>
  <si>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</si>
  <si>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</si>
  <si>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</si>
  <si>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</si>
  <si>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</si>
  <si>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</si>
  <si>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</si>
  <si>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</si>
  <si>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</si>
  <si>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</si>
  <si>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</si>
  <si>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</si>
  <si>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</si>
  <si>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</si>
  <si>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</si>
  <si>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</si>
  <si>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</si>
  <si>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</si>
  <si>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</si>
  <si>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</si>
  <si>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</si>
  <si>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</si>
  <si>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</si>
  <si>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</si>
  <si>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</si>
  <si>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</si>
  <si>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</si>
  <si>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</si>
  <si>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</si>
  <si>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</si>
  <si>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</si>
  <si>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</si>
  <si>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</si>
  <si>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</si>
  <si>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</si>
  <si>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</si>
  <si>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</si>
  <si>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</si>
  <si>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</si>
  <si>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</si>
  <si>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</si>
  <si>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</si>
  <si>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</si>
  <si>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</si>
  <si>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</si>
  <si>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</si>
  <si>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</si>
  <si>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</si>
  <si>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</si>
  <si>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</si>
  <si>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</si>
  <si>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</si>
  <si>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</si>
  <si>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</si>
  <si>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</si>
  <si>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</si>
  <si>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</si>
  <si>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</si>
  <si>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</si>
  <si>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</si>
  <si>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</si>
  <si>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</si>
  <si>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</si>
  <si>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</si>
  <si>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</si>
  <si>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</si>
  <si>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</si>
  <si>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</si>
  <si>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</si>
  <si>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</si>
  <si>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</si>
  <si>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</si>
  <si>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</si>
  <si>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</si>
  <si>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</si>
  <si>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</si>
  <si>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</si>
  <si>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</si>
  <si>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</si>
  <si>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</si>
  <si>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</si>
  <si>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</si>
  <si>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</si>
  <si>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</si>
  <si>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</si>
  <si>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</si>
  <si>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</si>
  <si>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</si>
  <si>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</si>
  <si>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</si>
  <si>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</si>
  <si>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</si>
  <si>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</si>
  <si>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</si>
  <si>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</si>
  <si>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</si>
  <si>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</si>
  <si>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</si>
  <si>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</si>
  <si>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</si>
  <si>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</si>
  <si>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</si>
  <si>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</si>
  <si>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</si>
  <si>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</si>
  <si>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</si>
  <si>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</si>
  <si>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</si>
  <si>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</si>
  <si>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</si>
  <si>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</si>
  <si>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</si>
  <si>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</si>
  <si>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</si>
  <si>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</si>
  <si>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</si>
  <si>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</si>
  <si>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</si>
  <si>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</si>
  <si>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</si>
  <si>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</si>
  <si>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</si>
  <si>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</si>
  <si>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</si>
  <si>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</si>
  <si>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</si>
  <si>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</si>
  <si>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</si>
  <si>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</si>
  <si>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</si>
  <si>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</si>
  <si>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</si>
  <si>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</si>
  <si>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</si>
  <si>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</si>
  <si>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</si>
  <si>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</si>
  <si>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</si>
  <si>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</si>
  <si>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</si>
  <si>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</si>
  <si>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</si>
  <si>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</si>
  <si>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</si>
  <si>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</si>
  <si>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</si>
  <si>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</si>
  <si>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</si>
  <si>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</si>
  <si>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</si>
  <si>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</si>
  <si>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</si>
  <si>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</si>
  <si>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</si>
  <si>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</si>
  <si>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</si>
  <si>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</si>
  <si>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</si>
  <si>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</si>
  <si>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</si>
  <si>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</si>
  <si>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</si>
  <si>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</si>
  <si>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</si>
  <si>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</si>
  <si>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</si>
  <si>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</si>
  <si>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</si>
  <si>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</si>
  <si>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</si>
  <si>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</si>
  <si>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</si>
  <si>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</si>
  <si>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</si>
  <si>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</si>
  <si>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</si>
  <si>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</si>
  <si>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</si>
  <si>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</si>
  <si>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</si>
  <si>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</si>
  <si>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</si>
  <si>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</si>
  <si>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</si>
  <si>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</si>
  <si>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</si>
  <si>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</si>
  <si>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</si>
  <si>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</si>
  <si>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</si>
  <si>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</si>
  <si>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</si>
  <si>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</si>
  <si>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</si>
  <si>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</si>
  <si>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</si>
  <si>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</si>
  <si>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</si>
  <si>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</si>
  <si>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</si>
  <si>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</si>
  <si>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</si>
  <si>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</si>
  <si>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</si>
  <si>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</si>
  <si>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</si>
  <si>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</si>
  <si>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</si>
  <si>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</si>
  <si>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</si>
  <si>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</si>
  <si>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</si>
  <si>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</si>
  <si>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</si>
  <si>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</si>
  <si>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</si>
  <si>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</si>
  <si>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</si>
  <si>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</si>
  <si>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</si>
  <si>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</si>
  <si>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</si>
  <si>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</si>
  <si>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</si>
  <si>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</si>
  <si>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</si>
  <si>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</si>
  <si>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</si>
  <si>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</si>
  <si>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</si>
  <si>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</si>
  <si>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</si>
  <si>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</si>
  <si>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</si>
  <si>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</si>
  <si>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</si>
  <si>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</si>
  <si>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</si>
  <si>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</si>
  <si>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</si>
  <si>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</si>
  <si>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</si>
  <si>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</si>
  <si>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</si>
  <si>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</si>
  <si>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</si>
  <si>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</si>
  <si>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</si>
  <si>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</si>
  <si>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</si>
  <si>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</si>
  <si>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</si>
  <si>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</si>
  <si>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</si>
  <si>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</si>
  <si>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</si>
  <si>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</si>
  <si>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</si>
  <si>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</si>
  <si>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</si>
  <si>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</si>
  <si>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</si>
  <si>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</si>
  <si>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</si>
  <si>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</si>
  <si>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</si>
  <si>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</si>
  <si>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</si>
  <si>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</si>
  <si>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</si>
  <si>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</si>
  <si>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</si>
  <si>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</si>
  <si>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</si>
  <si>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</si>
  <si>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</si>
  <si>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</si>
  <si>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</si>
  <si>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</si>
  <si>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</si>
  <si>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</si>
  <si>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</si>
  <si>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</si>
  <si>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</si>
  <si>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</si>
  <si>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</si>
  <si>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</si>
  <si>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</si>
  <si>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</si>
  <si>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</si>
  <si>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</si>
  <si>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</si>
  <si>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</si>
  <si>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</si>
  <si>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</si>
  <si>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</si>
  <si>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</si>
  <si>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</si>
  <si>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</si>
  <si>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</si>
  <si>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</si>
  <si>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</si>
  <si>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</si>
  <si>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</si>
  <si>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</si>
  <si>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</si>
  <si>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</si>
  <si>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</si>
  <si>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</si>
  <si>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</si>
  <si>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</si>
  <si>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</si>
  <si>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</si>
  <si>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</si>
  <si>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</si>
  <si>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</si>
  <si>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</si>
  <si>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</si>
  <si>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</si>
  <si>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</si>
  <si>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</si>
  <si>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</si>
  <si>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</si>
  <si>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</si>
  <si>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</si>
  <si>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</si>
  <si>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</si>
  <si>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</si>
  <si>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</si>
  <si>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</si>
  <si>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</si>
  <si>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</si>
  <si>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</si>
  <si>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</si>
  <si>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</si>
  <si>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</si>
  <si>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</si>
  <si>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</si>
  <si>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</si>
  <si>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</si>
  <si>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</si>
  <si>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</si>
  <si>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</si>
  <si>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</si>
  <si>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</si>
  <si>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</si>
  <si>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</si>
  <si>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</si>
  <si>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</si>
  <si>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</si>
  <si>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</si>
  <si>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</si>
  <si>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</si>
  <si>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</si>
  <si>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</si>
  <si>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</si>
  <si>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</si>
  <si>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</si>
  <si>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</si>
  <si>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</si>
  <si>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</si>
  <si>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</si>
  <si>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</si>
  <si>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</si>
  <si>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</si>
  <si>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</si>
  <si>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</si>
  <si>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</si>
  <si>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</si>
  <si>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</si>
  <si>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</si>
  <si>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</si>
  <si>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</si>
  <si>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</si>
  <si>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</si>
  <si>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</si>
  <si>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</si>
  <si>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</si>
  <si>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</si>
  <si>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</si>
  <si>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</si>
  <si>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</si>
  <si>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</si>
  <si>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</si>
  <si>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</si>
  <si>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</si>
  <si>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</si>
  <si>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</si>
  <si>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</si>
  <si>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</si>
  <si>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</si>
  <si>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</si>
  <si>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</si>
  <si>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</si>
  <si>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</si>
  <si>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</si>
  <si>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</si>
  <si>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</si>
  <si>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</si>
  <si>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</si>
  <si>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</si>
  <si>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</si>
  <si>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</si>
  <si>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</si>
  <si>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</si>
  <si>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</si>
  <si>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</si>
  <si>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</si>
  <si>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</si>
  <si>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</si>
  <si>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</si>
  <si>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</si>
  <si>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</si>
  <si>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</si>
  <si>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</si>
  <si>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</si>
  <si>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</si>
  <si>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</si>
  <si>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</si>
  <si>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</si>
  <si>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</si>
  <si>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</si>
  <si>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</si>
  <si>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</si>
  <si>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</si>
  <si>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</si>
  <si>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</si>
  <si>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</si>
  <si>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</si>
  <si>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</si>
  <si>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</si>
  <si>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</si>
  <si>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</si>
  <si>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</si>
  <si>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</si>
  <si>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</si>
  <si>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</si>
  <si>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</si>
  <si>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</si>
  <si>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</si>
  <si>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</si>
  <si>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</si>
  <si>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</si>
  <si>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</si>
  <si>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</si>
  <si>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</si>
  <si>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</si>
  <si>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</si>
  <si>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</si>
  <si>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</si>
  <si>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</si>
  <si>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</si>
  <si>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</si>
  <si>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</si>
  <si>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</si>
  <si>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</si>
  <si>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</si>
  <si>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</si>
  <si>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</si>
  <si>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</si>
  <si>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</si>
  <si>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</si>
  <si>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</si>
  <si>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</si>
  <si>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</si>
  <si>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</si>
  <si>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</si>
  <si>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</si>
  <si>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</si>
  <si>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</si>
  <si>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</si>
  <si>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</si>
  <si>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</si>
  <si>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</si>
  <si>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</si>
  <si>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</si>
  <si>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</si>
  <si>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</si>
  <si>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</si>
  <si>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</si>
  <si>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</si>
  <si>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</si>
  <si>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</si>
  <si>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</si>
  <si>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</si>
  <si>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</si>
  <si>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</si>
  <si>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</si>
  <si>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</si>
  <si>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</si>
  <si>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</si>
  <si>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</si>
  <si>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</si>
  <si>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</si>
  <si>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</si>
  <si>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</si>
  <si>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</si>
  <si>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</si>
  <si>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</si>
  <si>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</si>
  <si>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</si>
  <si>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</si>
  <si>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</si>
  <si>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</si>
  <si>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</si>
  <si>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</si>
  <si>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</si>
  <si>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</si>
  <si>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</si>
  <si>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</si>
  <si>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</si>
  <si>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</si>
  <si>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</si>
  <si>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</si>
  <si>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</si>
  <si>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</si>
  <si>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</si>
  <si>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</si>
  <si>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</si>
  <si>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</si>
  <si>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</si>
  <si>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</si>
  <si>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</si>
  <si>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</si>
  <si>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</si>
  <si>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</si>
  <si>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</si>
  <si>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</si>
  <si>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</si>
  <si>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</si>
  <si>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</si>
  <si>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</si>
  <si>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</si>
  <si>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</si>
  <si>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</si>
  <si>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</si>
  <si>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</si>
  <si>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</si>
  <si>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</si>
  <si>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</si>
  <si>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</si>
  <si>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</si>
  <si>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</si>
  <si>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</si>
  <si>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</si>
  <si>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</si>
  <si>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</si>
  <si>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</si>
  <si>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</si>
  <si>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</si>
  <si>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</si>
  <si>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</si>
  <si>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</si>
  <si>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</si>
  <si>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</si>
  <si>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</si>
  <si>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</si>
  <si>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</si>
  <si>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</si>
  <si>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</si>
  <si>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</si>
  <si>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</si>
  <si>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</si>
  <si>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</si>
  <si>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</si>
  <si>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</si>
  <si>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</si>
  <si>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</si>
  <si>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</si>
  <si>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</si>
  <si>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</si>
  <si>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</si>
  <si>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</si>
  <si>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</si>
  <si>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</si>
  <si>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</si>
  <si>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</si>
  <si>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</si>
  <si>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</si>
  <si>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</si>
  <si>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</si>
  <si>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</si>
  <si>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</si>
  <si>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</si>
  <si>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</si>
  <si>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</si>
  <si>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</si>
  <si>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</si>
  <si>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</si>
  <si>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</si>
  <si>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</si>
  <si>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</si>
  <si>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</si>
  <si>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</si>
  <si>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</si>
  <si>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</si>
  <si>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</si>
  <si>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</si>
  <si>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</si>
  <si>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</si>
  <si>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</si>
  <si>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</si>
  <si>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</si>
  <si>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</si>
  <si>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</si>
  <si>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</si>
  <si>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</si>
  <si>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</si>
  <si>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</si>
  <si>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</si>
  <si>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</si>
  <si>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</si>
  <si>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</si>
  <si>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</si>
  <si>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</si>
  <si>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</si>
  <si>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</si>
  <si>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</si>
  <si>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</si>
  <si>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</si>
  <si>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</si>
  <si>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</si>
  <si>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</si>
  <si>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</si>
  <si>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</si>
  <si>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</si>
  <si>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</si>
  <si>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</si>
  <si>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</si>
  <si>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</si>
  <si>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</si>
  <si>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</si>
  <si>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</si>
  <si>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</si>
  <si>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</si>
  <si>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</si>
  <si>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</si>
  <si>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</si>
  <si>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</si>
  <si>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</si>
  <si>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</si>
  <si>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</si>
  <si>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</si>
  <si>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</si>
  <si>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</si>
  <si>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</si>
  <si>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</si>
  <si>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</si>
  <si>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</si>
  <si>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</si>
  <si>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</si>
  <si>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</si>
  <si>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</si>
  <si>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</si>
  <si>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</si>
  <si>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</si>
  <si>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</si>
  <si>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</si>
  <si>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</si>
  <si>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</si>
  <si>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</si>
  <si>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</si>
  <si>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</si>
  <si>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</si>
  <si>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</si>
  <si>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</si>
  <si>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</si>
  <si>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</si>
  <si>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</si>
  <si>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</si>
  <si>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</si>
  <si>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</si>
  <si>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</si>
  <si>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</si>
  <si>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</si>
  <si>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</si>
  <si>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</si>
  <si>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</si>
  <si>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</si>
  <si>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</si>
  <si>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</si>
  <si>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</si>
  <si>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</si>
  <si>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</si>
  <si>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</si>
  <si>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</si>
  <si>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</si>
  <si>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</si>
  <si>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</si>
  <si>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</si>
  <si>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</si>
  <si>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</si>
  <si>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</si>
  <si>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</si>
  <si>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</si>
  <si>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</si>
  <si>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</si>
  <si>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</si>
  <si>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</si>
  <si>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</si>
  <si>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</si>
  <si>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</si>
  <si>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</si>
  <si>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</si>
  <si>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</si>
  <si>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</si>
  <si>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</si>
  <si>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</si>
  <si>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</si>
  <si>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</si>
  <si>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</si>
  <si>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</si>
  <si>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</si>
  <si>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</si>
  <si>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</si>
  <si>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</si>
  <si>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</si>
  <si>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</si>
  <si>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</si>
  <si>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</si>
  <si>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</si>
  <si>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</si>
  <si>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</si>
  <si>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</si>
  <si>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</si>
  <si>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</si>
  <si>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</si>
  <si>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</si>
  <si>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</si>
  <si>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</si>
  <si>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</si>
  <si>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</si>
  <si>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</si>
  <si>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</si>
  <si>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</si>
  <si>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</si>
  <si>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</si>
  <si>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</si>
  <si>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</si>
  <si>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</si>
  <si>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</si>
  <si>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</si>
  <si>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</si>
  <si>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</si>
  <si>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</si>
  <si>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</si>
  <si>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</si>
  <si>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</si>
  <si>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</si>
  <si>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</si>
  <si>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</si>
  <si>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</si>
  <si>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</si>
  <si>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</si>
  <si>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</si>
  <si>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</si>
  <si>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</si>
  <si>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</si>
  <si>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</si>
  <si>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</si>
  <si>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</si>
  <si>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</si>
  <si>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</si>
  <si>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</si>
  <si>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</si>
  <si>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</si>
  <si>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</si>
  <si>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</si>
  <si>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</si>
  <si>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</si>
  <si>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</si>
  <si>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</si>
  <si>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</si>
  <si>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</si>
  <si>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</si>
  <si>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</si>
  <si>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</si>
  <si>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</si>
  <si>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</si>
  <si>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</si>
  <si>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</si>
  <si>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</si>
  <si>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</si>
  <si>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</si>
  <si>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</si>
  <si>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</si>
  <si>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</si>
  <si>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</si>
  <si>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</si>
  <si>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</si>
  <si>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</si>
  <si>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</si>
  <si>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</si>
  <si>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</si>
  <si>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</si>
  <si>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</si>
  <si>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</si>
  <si>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</si>
  <si>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</si>
  <si>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</si>
  <si>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</si>
  <si>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</si>
  <si>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</si>
  <si>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</si>
  <si>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</si>
  <si>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</si>
  <si>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</si>
  <si>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</si>
  <si>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</si>
  <si>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</si>
  <si>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</si>
  <si>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</si>
  <si>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</si>
  <si>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</si>
  <si>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</si>
  <si>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</si>
  <si>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</si>
  <si>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</si>
  <si>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</si>
  <si>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</si>
  <si>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</si>
  <si>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</si>
  <si>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</si>
  <si>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</si>
  <si>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</si>
  <si>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</si>
  <si>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</si>
  <si>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</si>
  <si>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</si>
  <si>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</si>
  <si>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</si>
  <si>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</si>
  <si>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</si>
  <si>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</si>
  <si>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</si>
  <si>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</si>
  <si>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</si>
  <si>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</si>
  <si>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</si>
  <si>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</si>
  <si>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</si>
  <si>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</si>
  <si>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</si>
  <si>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</si>
  <si>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</si>
  <si>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</si>
  <si>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</si>
  <si>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</si>
  <si>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</si>
  <si>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</si>
  <si>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</si>
  <si>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</si>
  <si>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</si>
  <si>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</si>
  <si>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</si>
  <si>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</si>
  <si>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</si>
  <si>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</si>
  <si>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</si>
  <si>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</si>
  <si>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</si>
  <si>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</si>
  <si>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</si>
  <si>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</si>
  <si>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</si>
  <si>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</si>
  <si>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</si>
  <si>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</si>
  <si>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</si>
  <si>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</si>
  <si>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</si>
  <si>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</si>
  <si>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</si>
  <si>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</si>
  <si>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</si>
  <si>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</si>
  <si>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</si>
  <si>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</si>
  <si>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</si>
  <si>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</si>
  <si>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</si>
  <si>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</si>
  <si>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</si>
  <si>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</si>
  <si>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</si>
  <si>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</si>
  <si>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</si>
  <si>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</si>
  <si>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</si>
  <si>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</si>
  <si>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</si>
  <si>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</si>
  <si>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</si>
  <si>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</si>
  <si>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</si>
  <si>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</si>
  <si>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</si>
  <si>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</si>
  <si>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</si>
  <si>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</si>
  <si>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</si>
  <si>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</si>
  <si>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</si>
  <si>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</si>
  <si>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</si>
  <si>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</si>
  <si>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</si>
  <si>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</si>
  <si>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</si>
  <si>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</si>
  <si>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</si>
  <si>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</si>
  <si>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</si>
  <si>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</si>
  <si>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</si>
  <si>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</si>
  <si>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</si>
  <si>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</si>
  <si>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</si>
  <si>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</si>
  <si>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</si>
  <si>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</si>
  <si>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</si>
  <si>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</si>
  <si>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</si>
  <si>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</si>
  <si>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</si>
  <si>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</si>
  <si>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</si>
  <si>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</si>
  <si>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</si>
  <si>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</si>
  <si>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</si>
  <si>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</si>
  <si>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</si>
  <si>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</si>
  <si>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</si>
  <si>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</si>
  <si>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</si>
  <si>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</si>
  <si>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</si>
  <si>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</si>
  <si>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</si>
  <si>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</si>
  <si>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</si>
  <si>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</si>
  <si>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</si>
  <si>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</si>
  <si>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</si>
  <si>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</si>
  <si>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</si>
  <si>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</si>
  <si>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</si>
  <si>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</si>
  <si>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</si>
  <si>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</si>
  <si>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</si>
  <si>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</si>
  <si>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</si>
  <si>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</si>
  <si>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</si>
  <si>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</si>
  <si>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</si>
  <si>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</si>
  <si>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</si>
  <si>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</si>
  <si>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</si>
  <si>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</si>
  <si>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</si>
  <si>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</si>
  <si>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</si>
  <si>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</si>
  <si>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</si>
  <si>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</si>
  <si>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</si>
  <si>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</si>
  <si>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</si>
  <si>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</si>
  <si>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</si>
  <si>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</si>
  <si>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</si>
  <si>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</si>
  <si>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</si>
  <si>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</si>
  <si>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</si>
  <si>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</si>
  <si>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</si>
  <si>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</si>
  <si>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</si>
  <si>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</si>
  <si>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</si>
  <si>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</si>
  <si>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</si>
  <si>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</si>
  <si>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</si>
  <si>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</si>
  <si>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</si>
  <si>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</si>
  <si>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</si>
  <si>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</si>
  <si>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</si>
  <si>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</si>
  <si>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</si>
  <si>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</si>
  <si>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</si>
  <si>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</si>
  <si>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</si>
  <si>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</si>
  <si>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</si>
  <si>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</si>
  <si>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</si>
  <si>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</si>
  <si>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</si>
  <si>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</si>
  <si>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</si>
  <si>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</si>
  <si>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</si>
  <si>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</si>
  <si>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</si>
  <si>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</si>
  <si>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</si>
  <si>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</si>
  <si>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</si>
  <si>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</si>
  <si>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</si>
  <si>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</si>
  <si>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</si>
  <si>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</si>
  <si>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</si>
  <si>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</si>
  <si>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</si>
  <si>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</si>
  <si>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</si>
  <si>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</si>
  <si>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</si>
  <si>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</si>
  <si>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</si>
  <si>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</si>
  <si>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</si>
  <si>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</si>
  <si>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</si>
  <si>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</si>
  <si>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</si>
  <si>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</si>
  <si>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</si>
  <si>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</si>
  <si>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</si>
  <si>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</si>
  <si>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</si>
  <si>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</si>
  <si>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</si>
  <si>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</si>
  <si>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</si>
  <si>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</si>
  <si>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</si>
  <si>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</si>
  <si>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</si>
  <si>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</si>
  <si>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</si>
  <si>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</si>
  <si>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</si>
  <si>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</si>
  <si>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</si>
  <si>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</si>
  <si>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</si>
  <si>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</si>
  <si>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</si>
  <si>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</si>
  <si>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</si>
  <si>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</si>
  <si>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</si>
  <si>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</si>
  <si>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</si>
  <si>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</si>
  <si>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</si>
  <si>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</si>
  <si>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</si>
  <si>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</si>
  <si>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</si>
  <si>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</si>
  <si>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</si>
  <si>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</si>
  <si>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</si>
  <si>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</si>
  <si>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</si>
  <si>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</si>
  <si>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</si>
  <si>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</si>
  <si>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</si>
  <si>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</si>
  <si>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</si>
  <si>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</si>
  <si>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</si>
  <si>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</si>
  <si>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</si>
  <si>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</si>
  <si>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</si>
  <si>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</si>
  <si>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</si>
  <si>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</si>
  <si>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</si>
  <si>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</si>
  <si>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</si>
  <si>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</si>
  <si>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</si>
  <si>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</si>
  <si>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</si>
  <si>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</si>
  <si>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</si>
  <si>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</si>
  <si>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</si>
  <si>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</si>
  <si>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</si>
  <si>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</si>
  <si>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</si>
  <si>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</si>
  <si>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</si>
  <si>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</si>
  <si>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</si>
  <si>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</si>
  <si>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</si>
  <si>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</si>
  <si>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</si>
  <si>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</si>
  <si>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</si>
  <si>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</si>
  <si>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</si>
  <si>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</si>
  <si>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</si>
  <si>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</si>
  <si>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</si>
  <si>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</si>
  <si>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</si>
  <si>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</si>
  <si>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</si>
  <si>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</si>
  <si>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</si>
  <si>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</si>
  <si>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</si>
  <si>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</si>
  <si>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</si>
  <si>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</si>
  <si>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</si>
  <si>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</si>
  <si>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</si>
  <si>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</si>
  <si>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</si>
  <si>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</si>
  <si>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</si>
  <si>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</si>
  <si>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</si>
  <si>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</si>
  <si>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</si>
  <si>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</si>
  <si>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</si>
  <si>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</si>
  <si>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</si>
  <si>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</si>
  <si>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</si>
  <si>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</si>
  <si>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</si>
  <si>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</si>
  <si>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</si>
  <si>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</si>
  <si>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</si>
  <si>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</si>
  <si>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</si>
  <si>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</si>
  <si>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</si>
  <si>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</si>
  <si>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</si>
  <si>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</si>
  <si>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</si>
  <si>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</si>
  <si>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</si>
  <si>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</si>
  <si>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</si>
  <si>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</si>
  <si>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</si>
  <si>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</si>
  <si>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</si>
  <si>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</si>
  <si>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</si>
  <si>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</si>
  <si>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</si>
  <si>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</si>
  <si>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</si>
  <si>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</si>
  <si>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</si>
  <si>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</si>
  <si>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</si>
  <si>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</si>
  <si>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</si>
  <si>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</si>
  <si>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</si>
  <si>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</si>
  <si>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</si>
  <si>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</si>
  <si>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</si>
  <si>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</si>
  <si>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</si>
  <si>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</si>
  <si>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</si>
  <si>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</si>
  <si>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</si>
  <si>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</si>
  <si>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</si>
  <si>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</si>
  <si>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</si>
  <si>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</si>
  <si>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</si>
  <si>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</si>
  <si>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</si>
  <si>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</si>
  <si>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</si>
  <si>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</si>
  <si>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</si>
  <si>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</si>
  <si>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</si>
  <si>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</si>
  <si>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</si>
  <si>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</si>
  <si>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</si>
  <si>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</si>
  <si>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</si>
  <si>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</si>
  <si>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</si>
  <si>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</si>
  <si>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</si>
  <si>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</si>
  <si>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</si>
  <si>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</si>
  <si>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</si>
  <si>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</si>
  <si>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</si>
  <si>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</si>
  <si>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</si>
  <si>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</si>
  <si>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</si>
  <si>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</si>
  <si>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</si>
  <si>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</si>
  <si>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</si>
  <si>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</si>
  <si>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</si>
  <si>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</si>
  <si>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</si>
  <si>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</si>
  <si>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</si>
  <si>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</si>
  <si>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</si>
  <si>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</si>
  <si>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</si>
  <si>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</si>
  <si>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</si>
  <si>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</si>
  <si>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</si>
  <si>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</si>
  <si>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</si>
  <si>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</si>
  <si>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</si>
  <si>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</si>
  <si>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</si>
  <si>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</si>
  <si>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</si>
  <si>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</si>
  <si>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</si>
  <si>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</si>
  <si>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</si>
  <si>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</si>
  <si>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</si>
  <si>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</si>
  <si>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</si>
  <si>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</si>
  <si>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</si>
  <si>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</si>
  <si>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</si>
  <si>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</si>
  <si>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</si>
  <si>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</si>
  <si>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</si>
  <si>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</si>
  <si>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</si>
  <si>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</si>
  <si>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</si>
  <si>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</si>
  <si>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</si>
  <si>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</si>
  <si>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</si>
  <si>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</si>
  <si>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</si>
  <si>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</si>
  <si>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</si>
  <si>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</si>
  <si>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</si>
  <si>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</si>
  <si>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</si>
  <si>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</si>
  <si>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</si>
  <si>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</si>
  <si>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</si>
  <si>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</si>
  <si>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</si>
  <si>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</si>
  <si>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</si>
  <si>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</si>
  <si>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</si>
  <si>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</si>
  <si>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</si>
  <si>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</si>
  <si>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</si>
  <si>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</si>
  <si>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</si>
  <si>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</si>
  <si>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</si>
  <si>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</si>
  <si>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</si>
  <si>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</si>
  <si>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</si>
  <si>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</si>
  <si>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</si>
  <si>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</si>
  <si>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</si>
  <si>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</si>
  <si>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</si>
  <si>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</si>
  <si>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</si>
  <si>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</si>
  <si>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</si>
  <si>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</si>
  <si>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</si>
  <si>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</si>
  <si>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</si>
  <si>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</si>
  <si>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</si>
  <si>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</si>
  <si>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</si>
  <si>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</si>
  <si>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</si>
  <si>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</si>
  <si>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</si>
  <si>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</si>
  <si>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</si>
  <si>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</si>
  <si>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</si>
  <si>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</si>
  <si>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</si>
  <si>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</si>
  <si>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</si>
  <si>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</si>
  <si>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</si>
  <si>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</si>
  <si>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</si>
  <si>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</si>
  <si>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</si>
  <si>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</si>
  <si>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</si>
  <si>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</si>
  <si>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</si>
  <si>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</si>
  <si>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</si>
  <si>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</si>
  <si>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</si>
  <si>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</si>
  <si>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</si>
  <si>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</si>
  <si>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</si>
  <si>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</si>
  <si>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</si>
  <si>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</si>
  <si>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</si>
  <si>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</si>
  <si>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</si>
  <si>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</si>
  <si>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</si>
  <si>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</si>
  <si>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</si>
  <si>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</si>
  <si>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</si>
  <si>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</si>
  <si>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</si>
  <si>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</si>
  <si>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</si>
  <si>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</si>
  <si>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</si>
  <si>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</si>
  <si>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</si>
  <si>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</si>
  <si>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</si>
  <si>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</si>
  <si>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</si>
  <si>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</si>
  <si>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</si>
  <si>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</si>
  <si>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</si>
  <si>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</si>
  <si>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</si>
  <si>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</si>
  <si>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</si>
  <si>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</si>
  <si>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</si>
  <si>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</si>
  <si>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</si>
  <si>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</si>
  <si>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</si>
  <si>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</si>
  <si>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</si>
  <si>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</si>
  <si>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</si>
  <si>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</si>
  <si>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</si>
  <si>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</si>
  <si>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</si>
  <si>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</si>
  <si>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</si>
  <si>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</si>
  <si>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</si>
  <si>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</si>
  <si>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</si>
  <si>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</si>
  <si>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</si>
  <si>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</si>
  <si>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</si>
  <si>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</si>
  <si>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</si>
  <si>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</si>
  <si>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</si>
  <si>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</si>
  <si>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</si>
  <si>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</si>
  <si>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</si>
  <si>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</si>
  <si>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</si>
  <si>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</si>
  <si>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</si>
  <si>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</si>
  <si>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</si>
  <si>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</si>
  <si>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</si>
  <si>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</si>
  <si>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</si>
  <si>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</si>
  <si>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</si>
  <si>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</si>
  <si>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</si>
  <si>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</si>
  <si>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</si>
  <si>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</si>
  <si>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</si>
  <si>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</si>
  <si>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</si>
  <si>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</si>
  <si>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</si>
  <si>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</si>
  <si>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</si>
  <si>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</si>
  <si>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</si>
  <si>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</si>
  <si>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</si>
  <si>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</si>
  <si>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</si>
  <si>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</si>
  <si>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</si>
  <si>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</si>
  <si>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</si>
  <si>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</si>
  <si>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</si>
  <si>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</si>
  <si>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</si>
  <si>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</si>
  <si>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</si>
  <si>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</si>
  <si>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</si>
  <si>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</si>
  <si>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</si>
  <si>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</si>
  <si>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</si>
  <si>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</si>
  <si>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</si>
  <si>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</si>
  <si>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</si>
  <si>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</si>
  <si>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</si>
  <si>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</si>
  <si>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</si>
  <si>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</si>
  <si>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</si>
  <si>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</si>
  <si>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</si>
  <si>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</si>
  <si>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</si>
  <si>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</si>
  <si>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</si>
  <si>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</si>
  <si>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</si>
  <si>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</si>
  <si>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</si>
  <si>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</si>
  <si>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</si>
  <si>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</si>
  <si>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</si>
  <si>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</si>
  <si>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</si>
  <si>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</si>
  <si>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</si>
  <si>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</si>
  <si>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</si>
  <si>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</si>
  <si>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</si>
  <si>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</si>
  <si>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</si>
  <si>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</si>
  <si>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</si>
  <si>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</si>
  <si>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</si>
  <si>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</si>
  <si>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</si>
  <si>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</si>
  <si>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</si>
  <si>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</si>
  <si>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</si>
  <si>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</si>
  <si>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</si>
  <si>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</si>
  <si>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</si>
  <si>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</si>
  <si>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</si>
  <si>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</si>
  <si>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</si>
  <si>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</si>
  <si>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</si>
  <si>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</si>
  <si>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</si>
  <si>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</si>
  <si>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</si>
  <si>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</si>
  <si>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</si>
  <si>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</si>
  <si>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</si>
  <si>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</si>
  <si>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</si>
  <si>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</si>
  <si>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</si>
  <si>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</si>
  <si>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</si>
  <si>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</si>
  <si>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</si>
  <si>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</si>
  <si>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</si>
  <si>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</si>
  <si>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</si>
  <si>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</si>
  <si>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</si>
  <si>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</si>
  <si>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</si>
  <si>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</si>
  <si>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</si>
  <si>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</si>
  <si>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</si>
  <si>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</si>
  <si>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</si>
  <si>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</si>
  <si>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</si>
  <si>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</si>
  <si>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</si>
  <si>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</si>
  <si>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</si>
  <si>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</si>
  <si>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</si>
  <si>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</si>
  <si>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</si>
  <si>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</si>
  <si>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</si>
  <si>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</si>
  <si>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</si>
  <si>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</si>
  <si>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</si>
  <si>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</si>
  <si>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</si>
  <si>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</si>
  <si>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</si>
  <si>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</si>
  <si>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</si>
  <si>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</si>
  <si>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</si>
  <si>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</si>
  <si>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</si>
  <si>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</si>
  <si>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</si>
  <si>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</si>
  <si>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</si>
  <si>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</si>
  <si>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</si>
  <si>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</si>
  <si>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</si>
  <si>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</si>
  <si>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</si>
  <si>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</si>
  <si>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</si>
  <si>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</si>
  <si>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</si>
  <si>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</si>
  <si>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</si>
  <si>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</si>
  <si>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</si>
  <si>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</si>
  <si>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</si>
  <si>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</si>
  <si>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</si>
  <si>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</si>
  <si>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</si>
  <si>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</si>
  <si>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</si>
  <si>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</si>
  <si>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</si>
  <si>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</si>
  <si>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</si>
  <si>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</si>
  <si>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</si>
  <si>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</si>
  <si>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</si>
  <si>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</si>
  <si>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</si>
  <si>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</si>
  <si>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</si>
  <si>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</si>
  <si>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</si>
  <si>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</si>
  <si>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</si>
  <si>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</si>
  <si>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</si>
  <si>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</si>
  <si>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</si>
  <si>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</si>
  <si>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</si>
  <si>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</si>
  <si>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</si>
  <si>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</si>
  <si>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</si>
  <si>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</si>
  <si>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</si>
  <si>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</si>
  <si>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</si>
  <si>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</si>
  <si>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</si>
  <si>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</si>
  <si>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</si>
  <si>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</si>
  <si>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</si>
  <si>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</si>
  <si>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</si>
  <si>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</si>
  <si>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</si>
  <si>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</si>
  <si>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</si>
  <si>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</si>
  <si>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</si>
  <si>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</si>
  <si>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</si>
  <si>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</si>
  <si>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</si>
  <si>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</si>
  <si>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</si>
  <si>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</si>
  <si>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</si>
  <si>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</si>
  <si>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</si>
  <si>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</si>
  <si>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</si>
  <si>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</si>
  <si>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</si>
  <si>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</si>
  <si>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</si>
  <si>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</si>
  <si>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</si>
  <si>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</si>
  <si>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</si>
  <si>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</si>
  <si>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</si>
  <si>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</si>
  <si>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</si>
  <si>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</si>
  <si>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</si>
  <si>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</si>
  <si>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</si>
  <si>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</si>
  <si>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</si>
  <si>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</si>
  <si>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</si>
  <si>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</si>
  <si>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</si>
  <si>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</si>
  <si>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</si>
  <si>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</si>
  <si>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</si>
  <si>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</si>
  <si>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</si>
  <si>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</si>
  <si>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</si>
  <si>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</si>
  <si>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</si>
  <si>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</si>
  <si>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</si>
  <si>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</si>
  <si>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</si>
  <si>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</si>
  <si>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</si>
  <si>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</si>
  <si>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</si>
  <si>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</si>
  <si>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</si>
  <si>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</si>
  <si>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</si>
  <si>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</si>
  <si>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</si>
  <si>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</si>
  <si>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</si>
  <si>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</si>
  <si>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</si>
  <si>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</si>
  <si>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</si>
  <si>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</si>
  <si>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</si>
  <si>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</si>
  <si>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</si>
  <si>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</si>
  <si>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</si>
  <si>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</si>
  <si>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</si>
  <si>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</si>
  <si>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</si>
  <si>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</si>
  <si>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</si>
  <si>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</si>
  <si>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</si>
  <si>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</si>
  <si>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</si>
  <si>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</si>
  <si>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</si>
  <si>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</si>
  <si>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</si>
  <si>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</si>
  <si>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</si>
  <si>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</si>
  <si>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</si>
  <si>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</si>
  <si>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</si>
  <si>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</si>
  <si>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</si>
  <si>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</si>
  <si>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</si>
  <si>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</si>
  <si>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</si>
  <si>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</si>
  <si>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</si>
  <si>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</si>
  <si>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</si>
  <si>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</si>
  <si>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</si>
  <si>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</si>
  <si>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</si>
  <si>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</si>
  <si>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</si>
  <si>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</si>
  <si>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</si>
  <si>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</si>
  <si>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</si>
  <si>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</si>
  <si>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</si>
  <si>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</si>
  <si>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</si>
  <si>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</si>
  <si>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</si>
  <si>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</si>
  <si>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</si>
  <si>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</si>
  <si>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</si>
  <si>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</si>
  <si>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</si>
  <si>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</si>
  <si>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</si>
  <si>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</si>
  <si>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</si>
  <si>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</si>
  <si>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</si>
  <si>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</si>
  <si>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</si>
  <si>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</si>
  <si>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</si>
  <si>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</si>
  <si>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</si>
  <si>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</si>
  <si>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</si>
  <si>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</si>
  <si>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</si>
  <si>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</si>
  <si>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</si>
  <si>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</si>
  <si>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</si>
  <si>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</si>
  <si>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</si>
  <si>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</si>
  <si>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</si>
  <si>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</si>
  <si>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</si>
  <si>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</si>
  <si>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</si>
  <si>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</si>
  <si>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</si>
  <si>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</si>
  <si>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</si>
  <si>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</si>
  <si>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</si>
  <si>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</si>
  <si>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</si>
  <si>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</si>
  <si>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</si>
  <si>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</si>
  <si>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</si>
  <si>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</si>
  <si>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</si>
  <si>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</si>
  <si>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</si>
  <si>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</si>
  <si>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</si>
  <si>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</si>
  <si>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</si>
  <si>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</si>
  <si>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</si>
  <si>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</si>
  <si>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</si>
  <si>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</si>
  <si>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</si>
  <si>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</si>
  <si>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</si>
  <si>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</si>
  <si>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</si>
  <si>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</si>
  <si>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</si>
  <si>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</si>
  <si>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</si>
  <si>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</si>
  <si>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</si>
  <si>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</si>
  <si>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</si>
  <si>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</si>
  <si>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</si>
  <si>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</si>
  <si>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</si>
  <si>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</si>
  <si>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</si>
  <si>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</si>
  <si>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</si>
  <si>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</si>
  <si>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</si>
  <si>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</si>
  <si>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</si>
  <si>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</si>
  <si>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</si>
  <si>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</si>
  <si>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</si>
  <si>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</si>
  <si>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</si>
  <si>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</si>
  <si>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</si>
  <si>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</si>
  <si>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</si>
  <si>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</si>
  <si>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</si>
  <si>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</si>
  <si>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</si>
  <si>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</si>
  <si>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</si>
  <si>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</si>
  <si>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</si>
  <si>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</si>
  <si>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</si>
  <si>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</si>
  <si>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</si>
  <si>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</si>
  <si>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</si>
  <si>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</si>
  <si>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</si>
  <si>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</si>
  <si>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</si>
  <si>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</si>
  <si>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</si>
  <si>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</si>
  <si>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</si>
  <si>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</si>
  <si>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</si>
  <si>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</si>
  <si>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</si>
  <si>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</si>
  <si>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</si>
  <si>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</si>
  <si>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</si>
  <si>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</si>
  <si>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</si>
  <si>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</si>
  <si>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</si>
  <si>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</si>
  <si>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</si>
  <si>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</si>
  <si>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</si>
  <si>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</si>
  <si>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</si>
  <si>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</si>
  <si>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</si>
  <si>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</si>
  <si>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</si>
  <si>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</si>
  <si>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</si>
  <si>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</si>
  <si>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</si>
  <si>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</si>
  <si>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</si>
  <si>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</si>
  <si>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</si>
  <si>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</si>
  <si>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</si>
  <si>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</si>
  <si>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</si>
  <si>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</si>
  <si>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</si>
  <si>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</si>
  <si>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</si>
  <si>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</si>
  <si>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</si>
  <si>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</si>
  <si>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</si>
  <si>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</si>
  <si>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</si>
  <si>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</si>
  <si>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</si>
  <si>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</si>
  <si>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</si>
  <si>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</si>
  <si>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</si>
  <si>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</si>
  <si>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</si>
  <si>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</si>
  <si>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</si>
  <si>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</si>
  <si>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</si>
  <si>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</si>
  <si>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</si>
  <si>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</si>
  <si>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</si>
  <si>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</si>
  <si>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</si>
  <si>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</si>
  <si>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</si>
  <si>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</si>
  <si>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</si>
  <si>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</si>
  <si>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</si>
  <si>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</si>
  <si>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</si>
  <si>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</si>
  <si>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</si>
  <si>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</si>
  <si>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</si>
  <si>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</si>
  <si>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</si>
  <si>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</si>
  <si>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</si>
  <si>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</si>
  <si>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</si>
  <si>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</si>
  <si>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</si>
  <si>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</si>
  <si>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</si>
  <si>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</si>
  <si>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</si>
  <si>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</si>
  <si>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</si>
  <si>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</si>
  <si>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</si>
  <si>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</si>
  <si>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</si>
  <si>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</si>
  <si>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</si>
  <si>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</si>
  <si>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</si>
  <si>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</si>
  <si>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</si>
  <si>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</si>
  <si>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</si>
  <si>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</si>
  <si>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</si>
  <si>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</si>
  <si>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</si>
  <si>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</si>
  <si>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</si>
  <si>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</si>
  <si>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</si>
  <si>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</si>
  <si>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</si>
  <si>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</si>
  <si>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</si>
  <si>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</si>
  <si>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</si>
  <si>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</si>
  <si>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</si>
  <si>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</si>
  <si>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</si>
  <si>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</si>
  <si>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</si>
  <si>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</si>
  <si>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</si>
  <si>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</si>
  <si>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</si>
  <si>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</si>
  <si>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</si>
  <si>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</si>
  <si>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</si>
  <si>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</si>
  <si>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</si>
  <si>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</si>
  <si>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</si>
  <si>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</si>
  <si>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</si>
  <si>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</si>
  <si>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</si>
  <si>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</si>
  <si>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</si>
  <si>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</si>
  <si>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</si>
  <si>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</si>
  <si>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</si>
  <si>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</si>
  <si>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</si>
  <si>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</si>
  <si>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</si>
  <si>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</si>
  <si>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</si>
  <si>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</si>
  <si>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</si>
  <si>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</si>
  <si>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</si>
  <si>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</si>
  <si>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</si>
  <si>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</si>
  <si>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</si>
  <si>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</si>
  <si>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</si>
  <si>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</si>
  <si>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</si>
  <si>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</si>
  <si>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</si>
  <si>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</si>
  <si>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</si>
  <si>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</si>
  <si>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</si>
  <si>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</si>
  <si>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</si>
  <si>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</si>
  <si>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</si>
  <si>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</si>
  <si>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</si>
  <si>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</si>
  <si>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</si>
  <si>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</si>
  <si>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</si>
  <si>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</si>
  <si>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</si>
  <si>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</si>
  <si>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</si>
  <si>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</si>
  <si>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</si>
  <si>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</si>
  <si>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</si>
  <si>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</si>
  <si>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</si>
  <si>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</si>
  <si>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</si>
  <si>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</si>
  <si>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</si>
  <si>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</si>
  <si>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</si>
  <si>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</si>
  <si>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</si>
  <si>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</si>
  <si>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</si>
  <si>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</si>
  <si>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</si>
  <si>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</si>
  <si>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</si>
  <si>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</si>
  <si>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</si>
  <si>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</si>
  <si>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</si>
  <si>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</si>
  <si>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</si>
  <si>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</si>
  <si>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</si>
  <si>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</si>
  <si>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</si>
  <si>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</si>
  <si>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</si>
  <si>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</si>
  <si>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</si>
  <si>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</si>
  <si>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</si>
  <si>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</si>
  <si>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</si>
  <si>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</si>
  <si>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</si>
  <si>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</si>
  <si>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</si>
  <si>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</si>
  <si>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</si>
  <si>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</si>
  <si>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</si>
  <si>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</si>
  <si>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</si>
  <si>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</si>
  <si>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</si>
  <si>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</si>
  <si>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</si>
  <si>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</si>
  <si>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</si>
  <si>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</si>
  <si>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</si>
  <si>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</si>
  <si>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</si>
  <si>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</si>
  <si>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</si>
  <si>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</si>
  <si>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</si>
  <si>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</si>
  <si>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</si>
  <si>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</si>
  <si>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</si>
  <si>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</si>
  <si>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</si>
  <si>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</si>
  <si>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</si>
  <si>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</si>
  <si>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</si>
  <si>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</si>
  <si>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</si>
  <si>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</si>
  <si>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</si>
  <si>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</si>
  <si>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</si>
  <si>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</si>
  <si>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</si>
  <si>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</si>
  <si>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</si>
  <si>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</si>
  <si>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</si>
  <si>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</si>
  <si>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</si>
  <si>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</si>
  <si>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</si>
  <si>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</si>
  <si>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</si>
  <si>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</si>
  <si>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</si>
  <si>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</si>
  <si>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</si>
  <si>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</si>
  <si>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</si>
  <si>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</si>
  <si>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</si>
  <si>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</si>
  <si>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</si>
  <si>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</si>
  <si>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</si>
  <si>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</si>
  <si>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</si>
  <si>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</si>
  <si>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</si>
  <si>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</si>
  <si>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</si>
  <si>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</si>
  <si>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</si>
  <si>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</si>
  <si>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</si>
  <si>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</si>
  <si>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</si>
  <si>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</si>
  <si>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</si>
  <si>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</si>
  <si>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</si>
  <si>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</si>
  <si>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</si>
  <si>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</si>
  <si>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</si>
  <si>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</si>
  <si>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</si>
  <si>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</si>
  <si>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</si>
  <si>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</si>
  <si>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</si>
  <si>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</si>
  <si>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</si>
  <si>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</si>
  <si>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</si>
  <si>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</si>
  <si>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</si>
  <si>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</si>
  <si>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</si>
  <si>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</si>
  <si>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</si>
  <si>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</si>
  <si>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</si>
  <si>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</si>
  <si>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</si>
  <si>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</si>
  <si>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</si>
  <si>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</si>
  <si>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</si>
  <si>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</si>
  <si>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</si>
  <si>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</si>
  <si>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</si>
  <si>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</si>
  <si>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</si>
  <si>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</si>
  <si>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</si>
  <si>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</si>
  <si>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</si>
  <si>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</si>
  <si>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</si>
  <si>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</si>
  <si>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</si>
  <si>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</si>
  <si>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</si>
  <si>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</si>
  <si>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</si>
  <si>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</si>
  <si>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</si>
  <si>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</si>
  <si>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</si>
  <si>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</si>
  <si>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</si>
  <si>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</si>
  <si>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</si>
  <si>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</si>
  <si>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</si>
  <si>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</si>
  <si>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</si>
  <si>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</si>
  <si>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</si>
  <si>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</si>
  <si>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</si>
  <si>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</si>
  <si>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</si>
  <si>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</si>
  <si>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</si>
  <si>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</si>
  <si>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</si>
  <si>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</si>
  <si>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</si>
  <si>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</si>
  <si>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</si>
  <si>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</si>
  <si>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</si>
  <si>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</si>
  <si>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</si>
  <si>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</si>
  <si>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</si>
  <si>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</si>
  <si>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</si>
  <si>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</si>
  <si>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</si>
  <si>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</si>
  <si>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</si>
  <si>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</si>
  <si>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</si>
  <si>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</si>
  <si>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</si>
  <si>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</si>
  <si>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</si>
  <si>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</si>
  <si>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</si>
  <si>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</si>
  <si>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</si>
  <si>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</si>
  <si>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</si>
  <si>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</si>
  <si>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</si>
  <si>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</si>
  <si>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</si>
  <si>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</si>
  <si>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</si>
  <si>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</si>
  <si>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</si>
  <si>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</si>
  <si>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</si>
  <si>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</si>
  <si>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</si>
  <si>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</si>
  <si>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</si>
  <si>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</si>
  <si>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</si>
  <si>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</si>
  <si>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</si>
  <si>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</si>
  <si>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</si>
  <si>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</si>
  <si>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</si>
  <si>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</si>
  <si>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</si>
  <si>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</si>
  <si>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</si>
  <si>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</si>
  <si>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</si>
  <si>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</si>
  <si>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</si>
  <si>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</si>
  <si>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</si>
  <si>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</si>
  <si>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</si>
  <si>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</si>
  <si>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</si>
  <si>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</si>
  <si>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</si>
  <si>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</si>
  <si>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</si>
  <si>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</si>
  <si>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</si>
  <si>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</si>
  <si>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</si>
  <si>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</si>
  <si>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</si>
  <si>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</si>
  <si>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</si>
  <si>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</si>
  <si>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</si>
  <si>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</si>
  <si>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</si>
  <si>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</si>
  <si>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</si>
  <si>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</si>
  <si>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</si>
  <si>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</si>
  <si>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</si>
  <si>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</si>
  <si>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</si>
  <si>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</si>
  <si>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</si>
  <si>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</si>
  <si>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</si>
  <si>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</si>
  <si>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</si>
  <si>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</si>
  <si>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</si>
  <si>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</si>
  <si>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</si>
  <si>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</si>
  <si>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</si>
  <si>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</si>
  <si>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</si>
  <si>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</si>
  <si>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</si>
  <si>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</si>
  <si>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</si>
  <si>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</si>
  <si>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</si>
  <si>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</si>
  <si>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</si>
  <si>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</si>
  <si>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</si>
  <si>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</si>
  <si>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</si>
  <si>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</si>
  <si>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</si>
  <si>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</si>
  <si>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</si>
  <si>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</si>
  <si>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</si>
  <si>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</si>
  <si>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</si>
  <si>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</si>
  <si>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</si>
  <si>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</si>
  <si>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</si>
  <si>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</si>
  <si>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</si>
  <si>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</si>
  <si>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</si>
  <si>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</si>
  <si>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</si>
  <si>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</si>
  <si>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</si>
  <si>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</si>
  <si>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</si>
  <si>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</si>
  <si>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</si>
  <si>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</si>
  <si>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</si>
  <si>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</si>
  <si>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</si>
  <si>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</si>
  <si>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</si>
  <si>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</si>
  <si>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</si>
  <si>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</si>
  <si>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</si>
  <si>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</si>
  <si>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</si>
  <si>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</si>
  <si>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</si>
  <si>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</si>
  <si>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</si>
  <si>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</si>
  <si>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</si>
  <si>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</si>
  <si>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</si>
  <si>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</si>
  <si>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</si>
  <si>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</si>
  <si>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</si>
  <si>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</si>
  <si>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</si>
  <si>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</si>
  <si>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</si>
  <si>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</si>
  <si>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</si>
  <si>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</si>
  <si>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</si>
  <si>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</si>
  <si>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</si>
  <si>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</si>
  <si>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</si>
  <si>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</si>
  <si>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</si>
  <si>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</si>
  <si>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</si>
  <si>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</si>
  <si>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</si>
  <si>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</si>
  <si>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</si>
  <si>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</si>
  <si>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</si>
  <si>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</si>
  <si>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</si>
  <si>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</si>
  <si>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</si>
  <si>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</si>
  <si>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</si>
  <si>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</si>
  <si>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</si>
  <si>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</si>
  <si>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</si>
  <si>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</si>
  <si>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</si>
  <si>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</si>
  <si>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</si>
  <si>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</si>
  <si>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</si>
  <si>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</si>
  <si>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</si>
  <si>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</si>
  <si>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</si>
  <si>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</si>
  <si>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</si>
  <si>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</si>
  <si>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</si>
  <si>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</si>
  <si>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</si>
  <si>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</si>
  <si>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</si>
  <si>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</si>
  <si>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</si>
  <si>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</si>
  <si>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</si>
  <si>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</si>
  <si>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</si>
  <si>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</si>
  <si>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</si>
  <si>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</si>
  <si>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</si>
  <si>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</si>
  <si>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</si>
  <si>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</si>
  <si>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</si>
  <si>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</si>
  <si>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</si>
  <si>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</si>
  <si>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</si>
  <si>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</si>
  <si>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</si>
  <si>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</si>
  <si>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</si>
  <si>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</si>
  <si>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</si>
  <si>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</si>
  <si>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</si>
  <si>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</si>
  <si>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</si>
  <si>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</si>
  <si>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</si>
  <si>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</si>
  <si>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</si>
  <si>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</si>
  <si>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</si>
  <si>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</si>
  <si>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</si>
  <si>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</si>
  <si>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</si>
  <si>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</si>
  <si>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</si>
  <si>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</si>
  <si>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</si>
  <si>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</si>
  <si>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</si>
  <si>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</si>
  <si>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</si>
  <si>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</si>
  <si>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</si>
  <si>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</si>
  <si>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</si>
  <si>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</si>
  <si>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</si>
  <si>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</si>
  <si>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</si>
  <si>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</si>
  <si>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</si>
  <si>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</si>
  <si>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</si>
  <si>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</si>
  <si>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</si>
  <si>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</si>
  <si>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</si>
  <si>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</si>
  <si>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</si>
  <si>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</si>
  <si>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</si>
  <si>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</si>
  <si>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</si>
  <si>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</si>
  <si>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</si>
  <si>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</si>
  <si>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</si>
  <si>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</si>
  <si>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</si>
  <si>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</si>
  <si>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</si>
  <si>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</si>
  <si>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</si>
  <si>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</si>
  <si>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</si>
  <si>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</si>
  <si>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</si>
  <si>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</si>
  <si>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</si>
  <si>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</si>
  <si>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</si>
  <si>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</si>
  <si>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</si>
  <si>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</si>
  <si>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</si>
  <si>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</si>
  <si>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</si>
  <si>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</si>
  <si>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</si>
  <si>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</si>
  <si>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</si>
  <si>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</si>
  <si>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</si>
  <si>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</si>
  <si>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</si>
  <si>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</si>
  <si>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</si>
  <si>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</si>
  <si>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</si>
  <si>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</si>
  <si>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</si>
  <si>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</si>
  <si>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</si>
  <si>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</si>
  <si>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</si>
  <si>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</si>
  <si>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</si>
  <si>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</si>
  <si>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</si>
  <si>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</si>
  <si>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</si>
  <si>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</si>
  <si>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</si>
  <si>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</si>
  <si>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</si>
  <si>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</si>
  <si>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</si>
  <si>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</si>
  <si>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</si>
  <si>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</si>
  <si>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</si>
  <si>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</si>
  <si>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</si>
  <si>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</si>
  <si>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</si>
  <si>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</si>
  <si>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</si>
  <si>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</si>
  <si>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</si>
  <si>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</si>
  <si>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</si>
  <si>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</si>
  <si>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</si>
  <si>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</si>
  <si>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</si>
  <si>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</si>
  <si>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</si>
  <si>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</si>
  <si>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</si>
  <si>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</si>
  <si>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</si>
  <si>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</si>
  <si>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</si>
  <si>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</si>
  <si>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</si>
  <si>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</si>
  <si>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</si>
  <si>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</si>
  <si>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</si>
  <si>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</si>
  <si>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</si>
  <si>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</si>
  <si>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</si>
  <si>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</si>
  <si>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</si>
  <si>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</si>
  <si>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</si>
  <si>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</si>
  <si>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</si>
  <si>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</si>
  <si>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</si>
  <si>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</si>
  <si>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</si>
  <si>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</si>
  <si>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</si>
  <si>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</si>
  <si>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</si>
  <si>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</si>
  <si>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</si>
  <si>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</si>
  <si>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</si>
  <si>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</si>
  <si>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</si>
  <si>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</si>
  <si>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</si>
  <si>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</si>
  <si>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</si>
  <si>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</si>
  <si>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</si>
  <si>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</si>
  <si>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</si>
  <si>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</si>
  <si>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</si>
  <si>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</si>
  <si>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</si>
  <si>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</si>
  <si>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</si>
  <si>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</si>
  <si>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</si>
  <si>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</si>
  <si>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</si>
  <si>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</si>
  <si>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</si>
  <si>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</si>
  <si>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</si>
  <si>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</si>
  <si>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</si>
  <si>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</si>
  <si>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</si>
  <si>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</si>
  <si>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</si>
  <si>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</si>
  <si>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</si>
  <si>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</si>
  <si>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</si>
  <si>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</si>
  <si>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</si>
  <si>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</si>
  <si>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</si>
  <si>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</si>
  <si>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</si>
  <si>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</si>
  <si>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</si>
  <si>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</si>
  <si>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</si>
  <si>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</si>
  <si>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</si>
  <si>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</si>
  <si>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</si>
  <si>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</si>
  <si>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</si>
  <si>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</si>
  <si>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</si>
  <si>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</si>
  <si>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</si>
  <si>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</si>
  <si>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</si>
  <si>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</si>
  <si>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</si>
  <si>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</si>
  <si>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</si>
  <si>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</si>
  <si>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</si>
  <si>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</si>
  <si>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</si>
  <si>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</si>
  <si>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</si>
  <si>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</si>
  <si>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</si>
  <si>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</si>
  <si>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</si>
  <si>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</si>
  <si>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</si>
  <si>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</si>
  <si>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</si>
  <si>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</si>
  <si>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</si>
  <si>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</si>
  <si>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</si>
  <si>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</si>
  <si>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</si>
  <si>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</si>
  <si>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</si>
  <si>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</si>
  <si>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</si>
  <si>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</si>
  <si>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</si>
  <si>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</si>
  <si>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</si>
  <si>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</si>
  <si>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</si>
  <si>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</si>
  <si>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</si>
  <si>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</si>
  <si>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</si>
  <si>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</si>
  <si>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</si>
  <si>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</si>
  <si>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</si>
  <si>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</si>
  <si>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</si>
  <si>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</si>
  <si>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</si>
  <si>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</si>
  <si>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</si>
  <si>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</si>
  <si>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</si>
  <si>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</si>
  <si>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</si>
  <si>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</si>
  <si>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</si>
  <si>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</si>
  <si>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</si>
  <si>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</si>
  <si>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</si>
  <si>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</si>
  <si>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</si>
  <si>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</si>
  <si>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</si>
  <si>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</si>
  <si>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</si>
  <si>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</si>
  <si>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</si>
  <si>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</si>
  <si>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</si>
  <si>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</si>
  <si>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</si>
  <si>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</si>
  <si>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</si>
  <si>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</si>
  <si>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</si>
  <si>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</si>
  <si>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</si>
  <si>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</si>
  <si>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</si>
  <si>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</si>
  <si>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</si>
  <si>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</si>
  <si>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</si>
  <si>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</si>
  <si>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</si>
  <si>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</si>
  <si>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</si>
  <si>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</si>
  <si>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</si>
  <si>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</si>
  <si>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</si>
  <si>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</si>
  <si>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</si>
  <si>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</si>
  <si>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</si>
  <si>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</si>
  <si>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</si>
  <si>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</si>
  <si>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</si>
  <si>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</si>
  <si>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</si>
  <si>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</si>
  <si>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</si>
  <si>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</si>
  <si>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</si>
  <si>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</si>
  <si>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</si>
  <si>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</si>
  <si>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</si>
  <si>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</si>
  <si>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</si>
  <si>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</si>
  <si>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</si>
  <si>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</si>
  <si>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</si>
  <si>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</si>
  <si>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</si>
  <si>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</si>
  <si>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</si>
  <si>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</si>
  <si>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</si>
  <si>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</si>
  <si>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</si>
  <si>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</si>
  <si>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</si>
  <si>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</si>
  <si>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</si>
  <si>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</si>
  <si>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</si>
  <si>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</si>
  <si>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</si>
  <si>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</si>
  <si>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</si>
  <si>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</si>
  <si>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</si>
  <si>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</si>
  <si>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</si>
  <si>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</si>
  <si>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</si>
  <si>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</si>
  <si>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</si>
  <si>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</si>
  <si>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</si>
  <si>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</si>
  <si>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</si>
  <si>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</si>
  <si>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</si>
  <si>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</si>
  <si>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</si>
  <si>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</si>
  <si>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</si>
  <si>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</si>
  <si>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</si>
  <si>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</si>
  <si>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</si>
  <si>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</si>
  <si>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</si>
  <si>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</si>
  <si>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</si>
  <si>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</si>
  <si>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</si>
  <si>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</si>
  <si>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</si>
  <si>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</si>
  <si>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</si>
  <si>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</si>
  <si>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</si>
  <si>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</si>
  <si>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</si>
  <si>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</si>
  <si>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</si>
  <si>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</si>
  <si>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</si>
  <si>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</si>
  <si>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</si>
  <si>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</si>
  <si>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</si>
  <si>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</si>
  <si>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</si>
  <si>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</si>
  <si>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</si>
  <si>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</si>
  <si>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</si>
  <si>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</si>
  <si>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</si>
  <si>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</si>
  <si>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</si>
  <si>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</si>
  <si>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</si>
  <si>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</si>
  <si>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</si>
  <si>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</si>
  <si>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</si>
  <si>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</si>
  <si>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</si>
  <si>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</si>
  <si>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</si>
  <si>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</si>
  <si>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</si>
  <si>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</si>
  <si>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</si>
  <si>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</si>
  <si>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</si>
  <si>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</si>
  <si>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</si>
  <si>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</si>
  <si>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</si>
  <si>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</si>
  <si>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</si>
  <si>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</si>
  <si>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</si>
  <si>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</si>
  <si>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</si>
  <si>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</si>
  <si>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</si>
  <si>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</si>
  <si>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</si>
  <si>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</si>
  <si>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</si>
  <si>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</si>
  <si>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</si>
  <si>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</si>
  <si>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</si>
  <si>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</si>
  <si>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</si>
  <si>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</si>
  <si>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</si>
  <si>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</si>
  <si>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</si>
  <si>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</si>
  <si>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</si>
  <si>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</si>
  <si>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</si>
  <si>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</si>
  <si>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</si>
  <si>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</si>
  <si>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</si>
  <si>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</si>
  <si>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</si>
  <si>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</si>
  <si>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</si>
  <si>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</si>
  <si>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</si>
  <si>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</si>
  <si>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</si>
  <si>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</si>
  <si>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</si>
  <si>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</si>
  <si>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</si>
  <si>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</si>
  <si>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</si>
  <si>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</si>
  <si>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</si>
  <si>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</si>
  <si>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</si>
  <si>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</si>
  <si>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</si>
  <si>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</si>
  <si>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</si>
  <si>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</si>
  <si>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</si>
  <si>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</si>
  <si>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</si>
  <si>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</si>
  <si>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</si>
  <si>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</si>
  <si>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</si>
  <si>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</si>
  <si>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</si>
  <si>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</si>
  <si>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</si>
  <si>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</si>
  <si>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</si>
  <si>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</si>
  <si>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</si>
  <si>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</si>
  <si>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</si>
  <si>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</si>
  <si>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</si>
  <si>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</si>
  <si>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</si>
  <si>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</si>
  <si>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</si>
  <si>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</si>
  <si>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</si>
  <si>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</si>
  <si>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</si>
  <si>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</si>
  <si>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</si>
  <si>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</si>
  <si>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</si>
  <si>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</si>
  <si>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</si>
  <si>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</si>
  <si>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</si>
  <si>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</si>
  <si>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</si>
  <si>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</si>
  <si>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</si>
  <si>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</si>
  <si>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</si>
  <si>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</si>
  <si>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</si>
  <si>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</si>
  <si>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</si>
  <si>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</si>
  <si>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</si>
  <si>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</si>
  <si>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</si>
  <si>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</si>
  <si>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</si>
  <si>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</si>
  <si>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</si>
  <si>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</si>
  <si>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</si>
  <si>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</si>
  <si>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</si>
  <si>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</si>
  <si>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</si>
  <si>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</si>
  <si>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</si>
  <si>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</si>
  <si>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</si>
  <si>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</si>
  <si>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</si>
  <si>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</si>
  <si>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</si>
  <si>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</si>
  <si>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</si>
  <si>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</si>
  <si>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</si>
  <si>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</si>
  <si>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</si>
  <si>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</si>
  <si>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</si>
  <si>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</si>
  <si>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</si>
  <si>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</si>
  <si>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</si>
  <si>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</si>
  <si>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</si>
  <si>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</si>
  <si>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</si>
  <si>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</si>
  <si>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</si>
  <si>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</si>
  <si>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</si>
  <si>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</si>
  <si>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</si>
  <si>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</si>
  <si>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</si>
  <si>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</si>
  <si>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</si>
  <si>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</si>
  <si>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</si>
  <si>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</si>
  <si>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</si>
  <si>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</si>
  <si>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</si>
  <si>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</si>
  <si>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</si>
  <si>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</si>
  <si>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</si>
  <si>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</si>
  <si>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</si>
  <si>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</si>
  <si>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</si>
  <si>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</si>
  <si>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</si>
  <si>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</si>
  <si>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</si>
  <si>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</si>
  <si>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</si>
  <si>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</si>
  <si>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</si>
  <si>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</si>
  <si>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</si>
  <si>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</si>
  <si>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</si>
  <si>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</si>
  <si>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</si>
  <si>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</si>
  <si>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</si>
  <si>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</si>
  <si>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</si>
  <si>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</si>
  <si>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</si>
  <si>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</si>
  <si>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</si>
  <si>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</si>
  <si>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</si>
  <si>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</si>
  <si>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</si>
  <si>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</si>
  <si>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</si>
  <si>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</si>
  <si>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</si>
  <si>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</si>
  <si>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</si>
  <si>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</si>
  <si>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</si>
  <si>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</si>
  <si>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</si>
  <si>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</si>
  <si>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</si>
  <si>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</si>
  <si>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</si>
  <si>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</si>
  <si>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</si>
  <si>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</si>
  <si>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</si>
  <si>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</si>
  <si>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</si>
  <si>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</si>
  <si>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</si>
  <si>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</si>
  <si>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</si>
  <si>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</si>
  <si>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</si>
  <si>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</si>
  <si>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</si>
  <si>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</si>
  <si>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</si>
  <si>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</si>
  <si>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</si>
  <si>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</si>
  <si>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</si>
  <si>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</si>
  <si>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</si>
  <si>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</si>
  <si>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</si>
  <si>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</si>
  <si>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</si>
  <si>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</si>
  <si>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</si>
  <si>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</si>
  <si>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</si>
  <si>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</si>
  <si>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</si>
  <si>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</si>
  <si>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</si>
  <si>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</si>
  <si>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</si>
  <si>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</si>
  <si>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</si>
  <si>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</si>
  <si>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</si>
  <si>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</si>
  <si>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</si>
  <si>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</si>
  <si>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</si>
  <si>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</si>
  <si>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</si>
  <si>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</si>
  <si>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</si>
  <si>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</si>
  <si>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</si>
  <si>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</si>
  <si>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</si>
  <si>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</si>
  <si>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</si>
  <si>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</si>
  <si>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</si>
  <si>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</si>
  <si>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</si>
  <si>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</si>
  <si>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</si>
  <si>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</si>
  <si>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</si>
  <si>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</si>
  <si>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</si>
  <si>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</si>
  <si>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</si>
  <si>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</si>
  <si>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</si>
  <si>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</si>
  <si>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</si>
  <si>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</si>
  <si>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</si>
  <si>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</si>
  <si>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</si>
  <si>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</si>
  <si>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</si>
  <si>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</si>
  <si>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</si>
  <si>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</si>
  <si>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</si>
  <si>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</si>
  <si>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</si>
  <si>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</si>
  <si>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</si>
  <si>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</si>
  <si>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</si>
  <si>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</si>
  <si>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</si>
  <si>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</si>
  <si>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</si>
  <si>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</si>
  <si>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</si>
  <si>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</si>
  <si>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</si>
  <si>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</si>
  <si>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</si>
  <si>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</si>
  <si>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</si>
  <si>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</si>
  <si>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</si>
  <si>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</si>
  <si>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</si>
  <si>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</si>
  <si>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</si>
  <si>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</si>
  <si>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</si>
  <si>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</si>
  <si>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</si>
  <si>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</si>
  <si>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</si>
  <si>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</si>
  <si>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</si>
  <si>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</si>
  <si>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</si>
  <si>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</si>
  <si>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</si>
  <si>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</si>
  <si>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</si>
  <si>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</si>
  <si>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</si>
  <si>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</si>
  <si>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</si>
  <si>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</si>
  <si>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</si>
  <si>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</si>
  <si>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</si>
  <si>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</si>
  <si>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</si>
  <si>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</si>
  <si>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</si>
  <si>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</si>
  <si>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</si>
  <si>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</si>
  <si>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</si>
  <si>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</si>
  <si>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</si>
  <si>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</si>
  <si>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</si>
  <si>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</si>
  <si>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</si>
  <si>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</si>
  <si>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</si>
  <si>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</si>
  <si>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</si>
  <si>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</si>
  <si>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</si>
  <si>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</si>
  <si>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</si>
  <si>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</si>
  <si>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</si>
  <si>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</si>
  <si>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</si>
  <si>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</si>
  <si>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</si>
  <si>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</si>
  <si>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</si>
  <si>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</si>
  <si>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</si>
  <si>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</si>
  <si>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</si>
  <si>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</si>
  <si>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</si>
  <si>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</si>
  <si>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</si>
  <si>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</si>
  <si>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</si>
  <si>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</si>
  <si>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</si>
  <si>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</si>
  <si>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</si>
  <si>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</si>
  <si>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</si>
  <si>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</si>
  <si>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</si>
  <si>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</si>
  <si>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</si>
  <si>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</si>
  <si>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</si>
  <si>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</si>
  <si>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</si>
  <si>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</si>
  <si>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</si>
  <si>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</si>
  <si>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</si>
  <si>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</si>
  <si>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</si>
  <si>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</si>
  <si>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</si>
  <si>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</si>
  <si>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</si>
  <si>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</si>
  <si>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</si>
  <si>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</si>
  <si>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</si>
  <si>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</si>
  <si>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</si>
  <si>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</si>
  <si>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</si>
  <si>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</si>
  <si>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</si>
  <si>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</si>
  <si>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</si>
  <si>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</si>
  <si>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</si>
  <si>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</si>
  <si>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</si>
  <si>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</si>
  <si>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</si>
  <si>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</si>
  <si>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</si>
  <si>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</si>
  <si>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</si>
  <si>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</si>
  <si>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</si>
  <si>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</si>
  <si>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</si>
  <si>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</si>
  <si>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</si>
  <si>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</si>
  <si>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</si>
  <si>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</si>
  <si>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</si>
  <si>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</si>
  <si>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</si>
  <si>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</si>
  <si>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</si>
  <si>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</si>
  <si>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</si>
  <si>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</si>
  <si>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</si>
  <si>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</si>
  <si>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</si>
  <si>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</si>
  <si>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</si>
  <si>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</si>
  <si>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</si>
  <si>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</si>
  <si>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</si>
  <si>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</si>
  <si>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</si>
  <si>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</si>
  <si>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</si>
  <si>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</si>
  <si>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</si>
  <si>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</si>
  <si>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</si>
  <si>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</si>
  <si>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</si>
  <si>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</si>
  <si>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</si>
  <si>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</si>
  <si>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</si>
  <si>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</si>
  <si>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</si>
  <si>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</si>
  <si>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</si>
  <si>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</si>
  <si>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</si>
  <si>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</si>
  <si>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</si>
  <si>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</si>
  <si>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</si>
  <si>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</si>
  <si>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</si>
  <si>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</si>
  <si>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</si>
  <si>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</si>
  <si>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</si>
  <si>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</si>
  <si>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</si>
  <si>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</si>
  <si>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</si>
  <si>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</si>
  <si>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</si>
  <si>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</si>
  <si>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</si>
  <si>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</si>
  <si>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</si>
  <si>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</si>
  <si>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</si>
  <si>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</si>
  <si>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</si>
  <si>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</si>
  <si>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</si>
  <si>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</si>
  <si>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</si>
  <si>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</si>
  <si>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</si>
  <si>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</si>
  <si>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</si>
  <si>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</si>
  <si>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</si>
  <si>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</si>
  <si>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</si>
  <si>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</si>
  <si>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</si>
  <si>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</si>
  <si>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</si>
  <si>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</si>
  <si>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</si>
  <si>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</si>
  <si>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</si>
  <si>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</si>
  <si>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</si>
  <si>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</si>
  <si>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</si>
  <si>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</si>
  <si>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</si>
  <si>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</si>
  <si>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</si>
  <si>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</si>
  <si>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</si>
  <si>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</si>
  <si>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</si>
  <si>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</si>
  <si>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</si>
  <si>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</si>
  <si>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</si>
  <si>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</si>
  <si>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</si>
  <si>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</si>
  <si>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</si>
  <si>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</si>
  <si>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</si>
  <si>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</si>
  <si>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</si>
  <si>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</si>
  <si>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</si>
  <si>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</si>
  <si>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</si>
  <si>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</si>
  <si>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</si>
  <si>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</si>
  <si>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</si>
  <si>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</si>
  <si>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</si>
  <si>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</si>
  <si>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</si>
  <si>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</si>
  <si>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</si>
  <si>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</si>
  <si>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</si>
  <si>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</si>
  <si>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</si>
  <si>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</si>
  <si>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</si>
  <si>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</si>
  <si>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</si>
  <si>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</si>
  <si>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</si>
  <si>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</si>
  <si>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</si>
  <si>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</si>
  <si>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</si>
  <si>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</si>
  <si>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</si>
  <si>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</si>
  <si>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</si>
  <si>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</si>
  <si>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</si>
  <si>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</si>
  <si>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</si>
  <si>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</si>
  <si>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</si>
  <si>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</si>
  <si>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</si>
  <si>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</si>
  <si>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</si>
  <si>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</si>
  <si>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</si>
  <si>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</si>
  <si>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</si>
  <si>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</si>
  <si>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</si>
  <si>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</si>
  <si>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</si>
  <si>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</si>
  <si>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</si>
  <si>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</si>
  <si>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</si>
  <si>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</si>
  <si>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</si>
  <si>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</si>
  <si>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</si>
  <si>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</si>
  <si>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</si>
  <si>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</si>
  <si>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</si>
  <si>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</si>
  <si>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</si>
  <si>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</si>
  <si>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</si>
  <si>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</si>
  <si>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</si>
  <si>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</si>
  <si>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</si>
  <si>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</si>
  <si>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</si>
  <si>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</si>
  <si>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</si>
  <si>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</si>
  <si>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</si>
  <si>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</si>
  <si>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</si>
  <si>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</si>
  <si>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</si>
  <si>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</si>
  <si>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</si>
  <si>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</si>
  <si>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</si>
  <si>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</si>
  <si>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</si>
  <si>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</si>
  <si>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</si>
  <si>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</si>
  <si>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</si>
  <si>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</si>
  <si>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</si>
  <si>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</si>
  <si>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</si>
  <si>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</si>
  <si>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</si>
  <si>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</si>
  <si>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</si>
  <si>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</si>
  <si>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</si>
  <si>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</si>
  <si>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</si>
  <si>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</si>
  <si>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</si>
  <si>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</si>
  <si>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</si>
  <si>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</si>
  <si>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</si>
  <si>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</si>
  <si>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</si>
  <si>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</si>
  <si>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</si>
  <si>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</si>
  <si>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</si>
  <si>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</si>
  <si>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</si>
  <si>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</si>
  <si>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</si>
  <si>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</si>
  <si>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</si>
  <si>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</si>
  <si>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</si>
  <si>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</si>
  <si>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</si>
  <si>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</si>
  <si>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</si>
  <si>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</si>
  <si>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</si>
  <si>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</si>
  <si>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</si>
  <si>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</si>
  <si>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</si>
  <si>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</si>
  <si>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</si>
  <si>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</si>
  <si>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</si>
  <si>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</si>
  <si>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</si>
  <si>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</si>
  <si>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</si>
  <si>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</si>
  <si>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</si>
  <si>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</si>
  <si>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</si>
  <si>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</si>
  <si>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</si>
  <si>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</si>
  <si>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</si>
  <si>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</si>
  <si>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</si>
  <si>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</si>
  <si>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</si>
  <si>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</si>
  <si>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</si>
  <si>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</si>
  <si>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</si>
  <si>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</si>
  <si>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</si>
  <si>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</si>
  <si>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</si>
  <si>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</si>
  <si>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</si>
  <si>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</si>
  <si>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</si>
  <si>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</si>
  <si>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</si>
  <si>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</si>
  <si>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</si>
  <si>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</si>
  <si>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</si>
  <si>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</si>
  <si>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</si>
  <si>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</si>
  <si>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</si>
  <si>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</si>
  <si>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</si>
  <si>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</si>
  <si>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</si>
  <si>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</si>
  <si>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</si>
  <si>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</si>
  <si>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</si>
  <si>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</si>
  <si>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</si>
  <si>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</si>
  <si>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</si>
  <si>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</si>
  <si>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</si>
  <si>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</si>
  <si>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</si>
  <si>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</si>
  <si>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</si>
  <si>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</si>
  <si>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</si>
  <si>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</si>
  <si>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</si>
  <si>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</si>
  <si>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</si>
  <si>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</si>
  <si>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</si>
  <si>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</si>
  <si>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</si>
  <si>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</si>
  <si>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</si>
  <si>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</si>
  <si>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</si>
  <si>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</si>
  <si>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</si>
  <si>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</si>
  <si>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</si>
  <si>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</si>
  <si>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</si>
  <si>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</si>
  <si>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</si>
  <si>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</si>
  <si>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</si>
  <si>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</si>
  <si>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</si>
  <si>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</si>
  <si>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</si>
  <si>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</si>
  <si>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</si>
  <si>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</si>
  <si>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</si>
  <si>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</si>
  <si>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</si>
  <si>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</si>
  <si>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</si>
  <si>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</si>
  <si>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</si>
  <si>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</si>
  <si>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</si>
  <si>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</si>
  <si>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</si>
  <si>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</si>
  <si>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</si>
  <si>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</si>
  <si>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</si>
  <si>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</si>
  <si>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</si>
  <si>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</si>
  <si>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</si>
  <si>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</si>
  <si>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</si>
  <si>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</si>
  <si>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</si>
  <si>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</si>
  <si>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</si>
  <si>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</si>
  <si>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</si>
  <si>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</si>
  <si>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</si>
  <si>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</si>
  <si>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</si>
  <si>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</si>
  <si>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</si>
  <si>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</si>
  <si>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</si>
  <si>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</si>
  <si>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</si>
  <si>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</si>
  <si>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</si>
  <si>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</si>
  <si>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</si>
  <si>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</si>
  <si>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</si>
  <si>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</si>
  <si>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</si>
  <si>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</si>
  <si>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</si>
  <si>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</si>
  <si>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</si>
  <si>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</si>
  <si>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</si>
  <si>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</si>
  <si>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</si>
  <si>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</si>
  <si>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</si>
  <si>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</si>
  <si>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</si>
  <si>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</si>
  <si>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</si>
  <si>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</si>
  <si>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</si>
  <si>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</si>
  <si>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</si>
  <si>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</si>
  <si>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</si>
  <si>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</si>
  <si>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</si>
  <si>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</si>
  <si>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</si>
  <si>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</si>
  <si>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</si>
  <si>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</si>
  <si>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</si>
  <si>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</si>
  <si>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</si>
  <si>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</si>
  <si>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</si>
  <si>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</si>
  <si>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</si>
  <si>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</si>
  <si>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</si>
  <si>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</si>
  <si>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</si>
  <si>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</si>
  <si>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</si>
  <si>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</si>
  <si>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</si>
  <si>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</si>
  <si>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</si>
  <si>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</si>
  <si>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</si>
  <si>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</si>
  <si>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</si>
  <si>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</si>
  <si>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</si>
  <si>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</si>
  <si>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</si>
  <si>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</si>
  <si>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</si>
  <si>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</si>
  <si>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</si>
  <si>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</si>
  <si>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</si>
  <si>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</si>
  <si>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</si>
  <si>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</si>
  <si>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</si>
  <si>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</si>
  <si>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</si>
  <si>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</si>
  <si>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</si>
  <si>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</si>
  <si>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</si>
  <si>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</si>
  <si>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</si>
  <si>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</si>
  <si>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</si>
  <si>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</si>
  <si>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</si>
  <si>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</si>
  <si>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</si>
  <si>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</si>
  <si>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</si>
  <si>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</si>
  <si>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</si>
  <si>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</si>
  <si>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</si>
  <si>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</si>
  <si>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</si>
  <si>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</si>
  <si>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</si>
  <si>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</si>
  <si>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</si>
  <si>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</si>
  <si>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</si>
  <si>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</si>
  <si>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</si>
  <si>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</si>
  <si>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</si>
  <si>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</si>
  <si>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</si>
  <si>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</si>
  <si>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</si>
  <si>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</si>
  <si>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</si>
  <si>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</si>
  <si>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</si>
  <si>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</si>
  <si>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</si>
  <si>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</si>
  <si>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</si>
  <si>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</si>
  <si>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</si>
  <si>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</si>
  <si>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</si>
  <si>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</si>
  <si>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</si>
  <si>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</si>
  <si>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</si>
  <si>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</si>
  <si>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</si>
  <si>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</si>
  <si>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</si>
  <si>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</si>
  <si>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</si>
  <si>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</si>
  <si>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</si>
  <si>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</si>
  <si>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</si>
  <si>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</si>
  <si>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</si>
  <si>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</si>
  <si>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</si>
  <si>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</si>
  <si>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</si>
  <si>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</si>
  <si>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</si>
  <si>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</si>
  <si>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</si>
  <si>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</si>
  <si>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</si>
  <si>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</si>
  <si>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</si>
  <si>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</si>
  <si>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</si>
  <si>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</si>
  <si>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</si>
  <si>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</si>
  <si>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</si>
  <si>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</si>
  <si>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</si>
  <si>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</si>
  <si>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</si>
  <si>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</si>
  <si>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</si>
  <si>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</si>
  <si>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</si>
  <si>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</si>
  <si>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</si>
  <si>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</si>
  <si>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</si>
  <si>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</si>
  <si>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</si>
  <si>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</si>
  <si>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</si>
  <si>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</si>
  <si>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</si>
  <si>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</si>
  <si>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</si>
  <si>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</si>
  <si>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</si>
  <si>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</si>
  <si>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</si>
  <si>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</si>
  <si>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</si>
  <si>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</si>
  <si>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</si>
  <si>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</si>
  <si>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</si>
  <si>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</si>
  <si>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</si>
  <si>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</si>
  <si>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</si>
  <si>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</si>
  <si>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</si>
  <si>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</si>
  <si>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</si>
  <si>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</si>
  <si>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</si>
  <si>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</si>
  <si>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</si>
  <si>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</si>
  <si>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</si>
  <si>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</si>
  <si>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</si>
  <si>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</si>
  <si>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</si>
  <si>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</si>
  <si>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</si>
  <si>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</si>
  <si>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</si>
  <si>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</si>
  <si>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</si>
  <si>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</si>
  <si>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</si>
  <si>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</si>
  <si>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</si>
  <si>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</si>
  <si>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</si>
  <si>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</si>
  <si>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</si>
  <si>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</si>
  <si>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</si>
  <si>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</si>
  <si>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</si>
  <si>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</si>
  <si>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</si>
  <si>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</si>
  <si>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</si>
  <si>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</si>
  <si>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</si>
  <si>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</si>
  <si>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</si>
  <si>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</si>
  <si>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</si>
  <si>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</si>
  <si>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</si>
  <si>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</si>
  <si>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</si>
  <si>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</si>
  <si>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</si>
  <si>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</si>
  <si>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</si>
  <si>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</si>
  <si>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</si>
  <si>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</si>
  <si>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</si>
  <si>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</si>
  <si>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</si>
  <si>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</si>
  <si>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</si>
  <si>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</si>
  <si>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</si>
  <si>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</si>
  <si>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</si>
  <si>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</si>
  <si>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</si>
  <si>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</si>
  <si>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</si>
  <si>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</si>
  <si>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</si>
  <si>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</si>
  <si>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</si>
  <si>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</si>
  <si>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</si>
  <si>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</si>
  <si>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</si>
  <si>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</si>
  <si>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</si>
  <si>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</si>
  <si>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</si>
  <si>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</si>
  <si>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</si>
  <si>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</si>
  <si>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</si>
  <si>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</si>
  <si>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</si>
  <si>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</si>
  <si>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</si>
  <si>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</si>
  <si>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</si>
  <si>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</si>
  <si>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</si>
  <si>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</si>
  <si>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</si>
  <si>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</si>
  <si>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</si>
  <si>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</si>
  <si>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</si>
  <si>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</si>
  <si>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</si>
  <si>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</si>
  <si>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</si>
  <si>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</si>
  <si>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</si>
  <si>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</si>
  <si>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</si>
  <si>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</si>
  <si>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</si>
  <si>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</si>
  <si>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</si>
  <si>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</si>
  <si>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</si>
  <si>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</si>
  <si>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</si>
  <si>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</si>
  <si>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</si>
  <si>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</si>
  <si>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</si>
  <si>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</si>
  <si>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</si>
  <si>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</si>
  <si>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</si>
  <si>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</si>
  <si>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</si>
  <si>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</si>
  <si>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</si>
  <si>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</si>
  <si>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</si>
  <si>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</si>
  <si>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</si>
  <si>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</si>
  <si>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</si>
  <si>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</si>
  <si>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</si>
  <si>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</si>
  <si>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</si>
  <si>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</si>
  <si>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</si>
  <si>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</si>
  <si>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</si>
  <si>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</si>
  <si>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</si>
  <si>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</si>
  <si>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</si>
  <si>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</si>
  <si>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</si>
  <si>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</si>
  <si>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</si>
  <si>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</si>
  <si>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</si>
  <si>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</si>
  <si>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</si>
  <si>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</si>
  <si>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</si>
  <si>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</si>
  <si>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</si>
  <si>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</si>
  <si>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</si>
  <si>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</si>
  <si>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</si>
  <si>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</si>
  <si>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</si>
  <si>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</si>
  <si>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</si>
  <si>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</si>
  <si>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</si>
  <si>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</si>
  <si>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</si>
  <si>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</si>
  <si>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</si>
  <si>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</si>
  <si>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</si>
  <si>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</si>
  <si>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</si>
  <si>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</si>
  <si>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</si>
  <si>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</si>
  <si>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</si>
  <si>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</si>
  <si>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</si>
  <si>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</si>
  <si>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</si>
  <si>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</si>
  <si>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</si>
  <si>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</si>
  <si>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</si>
  <si>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</si>
  <si>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</si>
  <si>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</si>
  <si>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</si>
  <si>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</si>
  <si>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</si>
  <si>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</si>
  <si>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</si>
  <si>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</si>
  <si>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</si>
  <si>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</si>
  <si>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</si>
  <si>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</si>
  <si>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</si>
  <si>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</si>
  <si>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</si>
  <si>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</si>
  <si>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</si>
  <si>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</si>
  <si>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</si>
  <si>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</si>
  <si>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</si>
  <si>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</si>
  <si>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</si>
  <si>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</si>
  <si>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</si>
  <si>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</si>
  <si>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</si>
  <si>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</si>
  <si>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</si>
  <si>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</si>
  <si>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</si>
  <si>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</si>
  <si>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</si>
  <si>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</si>
  <si>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</si>
  <si>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</si>
  <si>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</si>
  <si>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</si>
  <si>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</si>
  <si>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</si>
  <si>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</si>
  <si>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</si>
  <si>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</si>
  <si>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</si>
  <si>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</si>
  <si>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</si>
  <si>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</si>
  <si>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</si>
  <si>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</si>
  <si>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</si>
  <si>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</si>
  <si>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</si>
  <si>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</si>
  <si>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</si>
  <si>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</si>
  <si>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</si>
  <si>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</si>
  <si>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</si>
  <si>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</si>
  <si>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</si>
  <si>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</si>
  <si>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</si>
  <si>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</si>
  <si>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</si>
  <si>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</si>
  <si>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</si>
  <si>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</si>
  <si>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</si>
  <si>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</si>
  <si>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</si>
  <si>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</si>
  <si>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</si>
  <si>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</si>
  <si>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</si>
  <si>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</si>
  <si>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</si>
  <si>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</si>
  <si>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</si>
  <si>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</si>
  <si>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</si>
  <si>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</si>
  <si>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</si>
  <si>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</si>
  <si>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</si>
  <si>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</si>
  <si>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</si>
  <si>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</si>
  <si>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</si>
  <si>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</si>
  <si>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</si>
  <si>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</si>
  <si>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</si>
  <si>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</si>
  <si>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</si>
  <si>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</si>
  <si>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</si>
  <si>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</si>
  <si>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</si>
  <si>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</si>
  <si>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</si>
  <si>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</si>
  <si>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</si>
  <si>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</si>
  <si>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</si>
  <si>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</si>
  <si>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</si>
  <si>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</si>
  <si>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</si>
  <si>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</si>
  <si>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</si>
  <si>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</si>
  <si>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</si>
  <si>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</si>
  <si>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</si>
  <si>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</si>
  <si>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</si>
  <si>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</si>
  <si>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</si>
  <si>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</si>
  <si>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</si>
  <si>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</si>
  <si>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</si>
  <si>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</si>
  <si>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</si>
  <si>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</si>
  <si>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</si>
  <si>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</si>
  <si>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</si>
  <si>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</si>
  <si>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</si>
  <si>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</si>
  <si>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</si>
  <si>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</si>
  <si>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</si>
  <si>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</si>
  <si>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</si>
  <si>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</si>
  <si>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</si>
  <si>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</si>
  <si>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</si>
  <si>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</si>
  <si>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</si>
  <si>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</si>
  <si>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</si>
  <si>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</si>
  <si>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</si>
  <si>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</si>
  <si>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</si>
  <si>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</si>
  <si>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</si>
  <si>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</si>
  <si>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</si>
  <si>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</si>
  <si>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</si>
  <si>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</si>
  <si>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</si>
  <si>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</si>
  <si>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</si>
  <si>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</si>
  <si>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</si>
  <si>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</si>
  <si>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</si>
  <si>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</si>
  <si>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</si>
  <si>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</si>
  <si>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</si>
  <si>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</si>
  <si>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</si>
  <si>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</si>
  <si>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</si>
  <si>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</si>
  <si>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</si>
  <si>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</si>
  <si>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</si>
  <si>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</si>
  <si>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</si>
  <si>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</si>
  <si>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</si>
  <si>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</si>
  <si>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</si>
  <si>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</si>
  <si>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</si>
  <si>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</si>
  <si>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</si>
  <si>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</si>
  <si>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</si>
  <si>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</si>
  <si>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</si>
  <si>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</si>
  <si>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</si>
  <si>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</si>
  <si>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</si>
  <si>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</si>
  <si>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</si>
  <si>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</si>
  <si>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</si>
  <si>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</si>
  <si>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</si>
  <si>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</si>
  <si>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</si>
  <si>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</si>
  <si>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</si>
  <si>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</si>
  <si>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</si>
  <si>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</si>
  <si>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</si>
  <si>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</si>
  <si>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</si>
  <si>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</si>
  <si>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</si>
  <si>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</si>
  <si>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</si>
  <si>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</si>
  <si>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</si>
  <si>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</si>
  <si>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</si>
  <si>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</si>
  <si>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</si>
  <si>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</si>
  <si>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</si>
  <si>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</si>
  <si>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</si>
  <si>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</si>
  <si>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</si>
  <si>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</si>
  <si>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</si>
  <si>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</si>
  <si>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</si>
  <si>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</si>
  <si>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</si>
  <si>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</si>
  <si>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</si>
  <si>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</si>
  <si>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</si>
  <si>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</si>
  <si>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</si>
  <si>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</si>
  <si>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</si>
  <si>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</si>
  <si>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</si>
  <si>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</si>
  <si>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</si>
  <si>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</si>
  <si>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</si>
  <si>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</si>
  <si>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</si>
  <si>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</si>
  <si>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</si>
  <si>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</si>
  <si>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</si>
  <si>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</si>
  <si>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</si>
  <si>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</si>
  <si>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</si>
  <si>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</si>
  <si>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</si>
  <si>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</si>
  <si>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</si>
  <si>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</si>
  <si>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</si>
  <si>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</si>
  <si>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</si>
  <si>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</si>
  <si>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</si>
  <si>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</si>
  <si>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</si>
  <si>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</si>
  <si>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</si>
  <si>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</si>
  <si>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</si>
  <si>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</si>
  <si>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</si>
  <si>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</si>
  <si>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</si>
  <si>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</si>
  <si>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</si>
  <si>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</si>
  <si>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</si>
  <si>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</si>
  <si>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</si>
  <si>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</si>
  <si>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</si>
  <si>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</si>
  <si>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</si>
  <si>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</si>
  <si>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</si>
  <si>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</si>
  <si>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</si>
  <si>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</si>
  <si>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</si>
  <si>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</si>
  <si>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</si>
  <si>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</si>
  <si>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</si>
  <si>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</si>
  <si>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</si>
  <si>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</si>
  <si>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</si>
  <si>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</si>
  <si>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</si>
  <si>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</si>
  <si>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</si>
  <si>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</si>
  <si>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</si>
  <si>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</si>
  <si>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</si>
  <si>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</si>
  <si>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</si>
  <si>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</si>
  <si>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</si>
  <si>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</si>
  <si>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</si>
  <si>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</si>
  <si>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</si>
  <si>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</si>
  <si>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</si>
  <si>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</si>
  <si>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</si>
  <si>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</si>
  <si>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</si>
  <si>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</si>
  <si>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</si>
  <si>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</si>
  <si>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</si>
  <si>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</si>
  <si>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</si>
  <si>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</si>
  <si>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</si>
  <si>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</si>
  <si>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</si>
  <si>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</si>
  <si>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</si>
  <si>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</si>
  <si>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</si>
  <si>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</si>
  <si>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</si>
  <si>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</si>
  <si>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</si>
  <si>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</si>
  <si>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</si>
  <si>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</si>
  <si>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</si>
  <si>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</si>
  <si>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</si>
  <si>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</si>
  <si>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</si>
  <si>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</si>
  <si>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</si>
  <si>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</si>
  <si>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</si>
  <si>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</si>
  <si>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</si>
  <si>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</si>
  <si>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</si>
  <si>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</si>
  <si>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</si>
  <si>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</si>
  <si>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</si>
  <si>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</si>
  <si>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</si>
  <si>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</si>
  <si>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</si>
  <si>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</si>
  <si>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</si>
  <si>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</si>
  <si>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</si>
  <si>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</si>
  <si>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</si>
  <si>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</si>
  <si>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</si>
  <si>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</si>
  <si>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</si>
  <si>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</si>
  <si>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</si>
  <si>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</si>
  <si>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</si>
  <si>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</si>
  <si>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</si>
  <si>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</si>
  <si>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</si>
  <si>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</si>
  <si>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</si>
  <si>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</si>
  <si>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</si>
  <si>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</si>
  <si>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</si>
  <si>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</si>
  <si>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</si>
  <si>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</si>
  <si>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</si>
  <si>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</si>
  <si>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</si>
  <si>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</si>
  <si>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</si>
  <si>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</si>
  <si>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</si>
  <si>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</si>
  <si>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</si>
  <si>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</si>
  <si>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</si>
  <si>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</si>
  <si>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</si>
  <si>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</si>
  <si>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</si>
  <si>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</si>
  <si>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</si>
  <si>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</si>
  <si>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</si>
  <si>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</si>
  <si>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</si>
  <si>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</si>
  <si>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</si>
  <si>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</si>
  <si>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</si>
  <si>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</si>
  <si>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</si>
  <si>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</si>
  <si>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</si>
  <si>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</si>
  <si>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</si>
  <si>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</si>
  <si>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</si>
  <si>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</si>
  <si>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</si>
  <si>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</si>
  <si>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</si>
  <si>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</si>
  <si>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</si>
  <si>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</si>
  <si>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</si>
  <si>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</si>
  <si>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</si>
  <si>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</si>
  <si>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</si>
  <si>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</si>
  <si>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</si>
  <si>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</si>
  <si>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</si>
  <si>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</si>
  <si>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</si>
  <si>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</si>
  <si>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</si>
  <si>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</si>
  <si>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</si>
  <si>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</si>
  <si>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</si>
  <si>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</si>
  <si>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</si>
  <si>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</si>
  <si>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</si>
  <si>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</si>
  <si>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</si>
  <si>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</si>
  <si>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</si>
  <si>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</si>
  <si>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</si>
  <si>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</si>
  <si>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</si>
  <si>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</si>
  <si>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</si>
  <si>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</si>
  <si>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</si>
  <si>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</si>
  <si>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</si>
  <si>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</si>
  <si>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</si>
  <si>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</si>
  <si>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</si>
  <si>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</si>
  <si>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</si>
  <si>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</si>
  <si>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</si>
  <si>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</si>
  <si>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</si>
  <si>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</si>
  <si>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</si>
  <si>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</si>
  <si>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</si>
  <si>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</si>
  <si>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</si>
  <si>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</si>
  <si>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</si>
  <si>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</si>
  <si>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</si>
  <si>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</si>
  <si>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</si>
  <si>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</si>
  <si>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</si>
  <si>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</si>
  <si>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</si>
  <si>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</si>
  <si>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</si>
  <si>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</si>
  <si>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</si>
  <si>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</si>
  <si>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</si>
  <si>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</si>
  <si>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</si>
  <si>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</si>
  <si>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</si>
  <si>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</si>
  <si>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</si>
  <si>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</si>
  <si>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</si>
  <si>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</si>
  <si>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</si>
  <si>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</si>
  <si>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</si>
  <si>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</si>
  <si>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</si>
  <si>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</si>
  <si>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</si>
  <si>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</si>
  <si>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</si>
  <si>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</si>
  <si>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</si>
  <si>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</si>
  <si>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</si>
  <si>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</si>
  <si>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</si>
  <si>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</si>
  <si>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</si>
  <si>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</si>
  <si>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</si>
  <si>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</si>
  <si>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</si>
  <si>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</si>
  <si>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</si>
  <si>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</si>
  <si>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</si>
  <si>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</si>
  <si>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</si>
  <si>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</si>
  <si>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</si>
  <si>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</si>
  <si>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</si>
  <si>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</si>
  <si>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</si>
  <si>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</si>
  <si>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</si>
  <si>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</si>
  <si>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</si>
  <si>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</si>
  <si>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</si>
  <si>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</si>
  <si>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</si>
  <si>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</si>
  <si>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</si>
  <si>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</si>
  <si>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</si>
  <si>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</si>
  <si>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</si>
  <si>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</si>
  <si>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</si>
  <si>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</si>
  <si>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</si>
  <si>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</si>
  <si>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</si>
  <si>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</si>
  <si>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</si>
  <si>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</si>
  <si>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</si>
  <si>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</si>
  <si>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</si>
  <si>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</si>
  <si>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</si>
  <si>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</si>
  <si>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</si>
  <si>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</si>
  <si>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</si>
  <si>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</si>
  <si>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</si>
  <si>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</si>
  <si>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</si>
  <si>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</si>
  <si>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</si>
  <si>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</si>
  <si>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</si>
  <si>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</si>
  <si>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</si>
  <si>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</si>
  <si>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</si>
  <si>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</si>
  <si>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</si>
  <si>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</si>
  <si>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</si>
  <si>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</si>
  <si>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</si>
  <si>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</si>
  <si>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</si>
  <si>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</si>
  <si>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</si>
  <si>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</si>
  <si>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</si>
  <si>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</si>
  <si>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</si>
  <si>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</si>
  <si>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</si>
  <si>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</si>
  <si>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</si>
  <si>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</si>
  <si>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</si>
  <si>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</si>
  <si>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</si>
  <si>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</si>
  <si>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</si>
  <si>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</si>
  <si>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</si>
  <si>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</si>
  <si>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</si>
  <si>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</si>
  <si>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</si>
  <si>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</si>
  <si>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</si>
  <si>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</si>
  <si>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</si>
  <si>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</si>
  <si>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</si>
  <si>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</si>
  <si>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</si>
  <si>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</si>
  <si>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</si>
  <si>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</si>
  <si>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</si>
  <si>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</si>
  <si>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</si>
  <si>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</si>
  <si>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</si>
  <si>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</si>
  <si>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</si>
  <si>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</si>
  <si>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</si>
  <si>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</si>
  <si>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</si>
  <si>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</si>
  <si>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</si>
  <si>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</si>
  <si>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</si>
  <si>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</si>
  <si>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</si>
  <si>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</si>
  <si>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</si>
  <si>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</si>
  <si>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</si>
  <si>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</si>
  <si>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</si>
  <si>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</si>
  <si>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</si>
  <si>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</si>
  <si>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</si>
  <si>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</si>
  <si>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</si>
  <si>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</si>
  <si>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</si>
  <si>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</si>
  <si>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</si>
  <si>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</si>
  <si>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</si>
  <si>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</si>
  <si>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</si>
  <si>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</si>
  <si>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</si>
  <si>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</si>
  <si>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</si>
  <si>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</si>
  <si>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</si>
  <si>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</si>
  <si>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</si>
  <si>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</si>
  <si>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</si>
  <si>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</si>
  <si>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</si>
  <si>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</si>
  <si>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</si>
  <si>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</si>
  <si>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</si>
  <si>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</si>
  <si>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</si>
  <si>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</si>
  <si>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</si>
  <si>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</si>
  <si>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</si>
  <si>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</si>
  <si>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</si>
  <si>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</si>
  <si>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</si>
  <si>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</si>
  <si>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</si>
  <si>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</si>
  <si>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</si>
  <si>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</si>
  <si>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</si>
  <si>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</si>
  <si>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</si>
  <si>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</si>
  <si>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</si>
  <si>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</si>
  <si>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</si>
  <si>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</si>
  <si>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</si>
  <si>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</si>
  <si>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</si>
  <si>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</si>
  <si>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</si>
  <si>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</si>
  <si>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</si>
  <si>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</si>
  <si>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</si>
  <si>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</si>
  <si>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</si>
  <si>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</si>
  <si>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</si>
  <si>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</si>
  <si>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</si>
  <si>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</si>
  <si>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</si>
  <si>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</si>
  <si>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</si>
  <si>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</si>
  <si>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</si>
  <si>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</si>
  <si>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</si>
  <si>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</si>
  <si>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</si>
  <si>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</si>
  <si>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</si>
  <si>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</si>
  <si>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</si>
  <si>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</si>
  <si>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</si>
  <si>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</si>
  <si>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</si>
  <si>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</si>
  <si>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</si>
  <si>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</si>
  <si>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</si>
  <si>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</si>
  <si>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</si>
  <si>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</si>
  <si>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</si>
  <si>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</si>
  <si>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</si>
  <si>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</si>
  <si>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</si>
  <si>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</si>
  <si>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</si>
  <si>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</si>
  <si>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</si>
  <si>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</si>
  <si>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</si>
  <si>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</si>
  <si>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</si>
  <si>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</si>
  <si>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</si>
  <si>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</si>
  <si>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</si>
  <si>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</si>
  <si>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</si>
  <si>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</si>
  <si>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</si>
  <si>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</si>
  <si>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</si>
  <si>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</si>
  <si>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</si>
  <si>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</si>
  <si>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</si>
  <si>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</si>
  <si>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</si>
  <si>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</si>
  <si>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</si>
  <si>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</si>
  <si>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</si>
  <si>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</si>
  <si>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</si>
  <si>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</si>
  <si>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</si>
  <si>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</si>
  <si>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</si>
  <si>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</si>
  <si>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</si>
  <si>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</si>
  <si>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</si>
  <si>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</si>
  <si>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</si>
  <si>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</si>
  <si>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</si>
  <si>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</si>
  <si>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</si>
  <si>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</si>
  <si>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</si>
  <si>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</si>
  <si>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</si>
  <si>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</si>
  <si>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</si>
  <si>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</si>
  <si>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</si>
  <si>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</si>
  <si>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</si>
  <si>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</si>
  <si>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</si>
  <si>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</si>
  <si>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</si>
  <si>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</si>
  <si>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</si>
  <si>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</si>
  <si>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</si>
  <si>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</si>
  <si>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</si>
  <si>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</si>
  <si>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</si>
  <si>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</si>
  <si>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</si>
  <si>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</si>
  <si>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</si>
  <si>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</si>
  <si>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</si>
  <si>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</si>
  <si>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</si>
  <si>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</si>
  <si>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</si>
  <si>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</si>
  <si>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</si>
  <si>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</si>
  <si>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</si>
  <si>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</si>
  <si>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</si>
  <si>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</si>
  <si>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</si>
  <si>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</si>
  <si>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</si>
  <si>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</si>
  <si>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</si>
  <si>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</si>
  <si>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</si>
  <si>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</si>
  <si>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</si>
  <si>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</si>
  <si>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</si>
  <si>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</si>
  <si>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</si>
  <si>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</si>
  <si>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</si>
  <si>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</si>
  <si>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</si>
  <si>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</si>
  <si>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</si>
  <si>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</si>
  <si>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</si>
  <si>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</si>
  <si>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</si>
  <si>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</si>
  <si>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</si>
  <si>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</si>
  <si>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</si>
  <si>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</si>
  <si>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</si>
  <si>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</si>
  <si>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</si>
  <si>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</si>
  <si>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</si>
  <si>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</si>
  <si>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</si>
  <si>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</si>
  <si>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</si>
  <si>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</si>
  <si>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</si>
  <si>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</si>
  <si>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</si>
  <si>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</si>
  <si>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</si>
  <si>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</si>
  <si>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</si>
  <si>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</si>
  <si>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</si>
  <si>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</si>
  <si>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</si>
  <si>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</si>
  <si>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</si>
  <si>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</si>
  <si>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</si>
  <si>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</si>
  <si>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</si>
  <si>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</si>
  <si>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</si>
  <si>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</si>
  <si>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</si>
  <si>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</si>
  <si>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</si>
  <si>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</si>
  <si>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</si>
  <si>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</si>
  <si>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</si>
  <si>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</si>
  <si>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</si>
  <si>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</si>
  <si>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</si>
  <si>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</si>
  <si>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</si>
  <si>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</si>
  <si>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</si>
  <si>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</si>
  <si>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</si>
  <si>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</si>
  <si>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</si>
  <si>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</si>
  <si>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</si>
  <si>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</si>
  <si>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</si>
  <si>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</si>
  <si>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</si>
  <si>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</si>
  <si>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</si>
  <si>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</si>
  <si>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</si>
  <si>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</si>
  <si>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</si>
  <si>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</si>
  <si>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</si>
  <si>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</si>
  <si>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</si>
  <si>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</si>
  <si>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</si>
  <si>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</si>
  <si>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</si>
  <si>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</si>
  <si>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</si>
  <si>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</si>
  <si>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</si>
  <si>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</si>
  <si>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</si>
  <si>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</si>
  <si>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</si>
  <si>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</si>
  <si>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</si>
  <si>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</si>
  <si>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</si>
  <si>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</si>
  <si>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</si>
  <si>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</si>
  <si>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</si>
  <si>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</si>
  <si>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</si>
  <si>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</si>
  <si>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</si>
  <si>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</si>
  <si>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</si>
  <si>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</si>
  <si>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</si>
  <si>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</si>
  <si>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</si>
  <si>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</si>
  <si>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</si>
  <si>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</si>
  <si>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</si>
  <si>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</si>
  <si>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</si>
  <si>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</si>
  <si>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</si>
  <si>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</si>
  <si>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</si>
  <si>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</si>
  <si>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</si>
  <si>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</si>
  <si>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</si>
  <si>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</si>
  <si>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</si>
  <si>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</si>
  <si>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</si>
  <si>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</si>
  <si>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</si>
  <si>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</si>
  <si>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</si>
  <si>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</si>
  <si>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</si>
  <si>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</si>
  <si>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</si>
  <si>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</si>
  <si>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</si>
  <si>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</si>
  <si>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</si>
  <si>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</si>
  <si>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</si>
  <si>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</si>
  <si>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</si>
  <si>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</si>
  <si>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</si>
  <si>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</si>
  <si>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</si>
  <si>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</si>
  <si>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</si>
  <si>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</si>
  <si>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</si>
  <si>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</si>
  <si>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</si>
  <si>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</si>
  <si>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</si>
  <si>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</si>
  <si>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</si>
  <si>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</si>
  <si>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</si>
  <si>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</si>
  <si>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</si>
  <si>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</si>
  <si>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</si>
  <si>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</si>
  <si>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</si>
  <si>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</si>
  <si>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</si>
  <si>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</si>
  <si>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</si>
  <si>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</si>
  <si>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</si>
  <si>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</si>
  <si>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</si>
  <si>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</si>
  <si>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</si>
  <si>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</si>
  <si>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</si>
  <si>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</si>
  <si>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</si>
  <si>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</si>
  <si>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</si>
  <si>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</si>
  <si>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</si>
  <si>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</si>
  <si>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</si>
  <si>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</si>
  <si>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</si>
  <si>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</si>
  <si>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</si>
  <si>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</si>
  <si>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</si>
  <si>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</si>
  <si>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</si>
  <si>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</si>
  <si>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</si>
  <si>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</si>
  <si>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</si>
  <si>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</si>
  <si>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</si>
  <si>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</si>
  <si>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</si>
  <si>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</si>
  <si>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</si>
  <si>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</si>
  <si>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</si>
  <si>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</si>
  <si>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</si>
  <si>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</si>
  <si>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</si>
  <si>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</si>
  <si>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</si>
  <si>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</si>
  <si>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</si>
  <si>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</si>
  <si>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</si>
  <si>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</si>
  <si>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</si>
  <si>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</si>
  <si>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</si>
  <si>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</si>
  <si>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</si>
  <si>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</si>
  <si>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</si>
  <si>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</si>
  <si>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</si>
  <si>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</si>
  <si>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</si>
  <si>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</si>
  <si>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</si>
  <si>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</si>
  <si>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</si>
  <si>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</si>
  <si>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</si>
  <si>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</si>
  <si>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</si>
  <si>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</si>
  <si>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</si>
  <si>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</si>
  <si>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</si>
  <si>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</si>
  <si>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</si>
  <si>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</si>
  <si>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</si>
  <si>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</si>
  <si>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</si>
  <si>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</si>
  <si>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</si>
  <si>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</si>
  <si>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</si>
  <si>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</si>
  <si>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</si>
  <si>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</si>
  <si>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</si>
  <si>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</si>
  <si>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</si>
  <si>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</si>
  <si>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</si>
  <si>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</si>
  <si>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</si>
  <si>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</si>
  <si>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</si>
  <si>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</si>
  <si>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</si>
  <si>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</si>
  <si>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</si>
  <si>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</si>
  <si>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</si>
  <si>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</si>
  <si>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</si>
  <si>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</si>
  <si>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</si>
  <si>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</si>
  <si>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</si>
  <si>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</si>
  <si>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</si>
  <si>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</si>
  <si>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</si>
  <si>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</si>
  <si>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</si>
  <si>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</si>
  <si>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</si>
  <si>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</si>
  <si>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</si>
  <si>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</si>
  <si>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</si>
  <si>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</si>
  <si>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</si>
  <si>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</si>
  <si>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</si>
  <si>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</si>
  <si>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</si>
  <si>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</si>
  <si>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</si>
  <si>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</si>
  <si>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</si>
  <si>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</si>
  <si>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</si>
  <si>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</si>
  <si>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</si>
  <si>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</si>
  <si>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</si>
  <si>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</si>
  <si>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</si>
  <si>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</si>
  <si>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</si>
  <si>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</si>
  <si>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</si>
  <si>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</si>
  <si>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</si>
  <si>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</si>
  <si>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</si>
  <si>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</si>
  <si>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</si>
  <si>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</si>
  <si>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</si>
  <si>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</si>
  <si>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</si>
  <si>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</si>
  <si>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</si>
  <si>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</si>
  <si>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</si>
  <si>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</si>
  <si>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</si>
  <si>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</si>
  <si>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</si>
  <si>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</si>
  <si>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</si>
  <si>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</si>
  <si>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</si>
  <si>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</si>
  <si>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</si>
  <si>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</si>
  <si>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</si>
  <si>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</si>
  <si>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</si>
  <si>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</si>
  <si>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</si>
  <si>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</si>
  <si>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</si>
  <si>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</si>
  <si>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</si>
  <si>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</si>
  <si>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</si>
  <si>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</si>
  <si>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</si>
  <si>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</si>
  <si>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</si>
  <si>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</si>
  <si>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</si>
  <si>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</si>
  <si>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</si>
  <si>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</si>
  <si>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</si>
  <si>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</si>
  <si>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</si>
  <si>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</si>
  <si>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</si>
  <si>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</si>
  <si>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</si>
  <si>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</si>
  <si>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</si>
  <si>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</si>
  <si>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</si>
  <si>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</si>
  <si>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</si>
  <si>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</si>
  <si>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</si>
  <si>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</si>
  <si>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</si>
  <si>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</si>
  <si>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</si>
  <si>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</si>
  <si>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</si>
  <si>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</si>
  <si>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</si>
  <si>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</si>
  <si>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</si>
  <si>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</si>
  <si>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</si>
  <si>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</si>
  <si>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</si>
  <si>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</si>
  <si>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</si>
  <si>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</si>
  <si>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</si>
  <si>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</si>
  <si>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</si>
  <si>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</si>
  <si>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</si>
  <si>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</si>
  <si>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</si>
  <si>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</si>
  <si>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</si>
  <si>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</si>
  <si>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</si>
  <si>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</si>
  <si>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</si>
  <si>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</si>
  <si>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</si>
  <si>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</si>
  <si>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</si>
  <si>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</si>
  <si>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</si>
  <si>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</si>
  <si>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</si>
  <si>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</si>
  <si>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</si>
  <si>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</si>
  <si>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</si>
  <si>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</si>
  <si>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</si>
  <si>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</si>
  <si>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</si>
  <si>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</si>
  <si>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</si>
  <si>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</si>
  <si>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</si>
  <si>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</si>
  <si>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</si>
  <si>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</si>
  <si>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</si>
  <si>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</si>
  <si>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</si>
  <si>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</si>
  <si>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</si>
  <si>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</si>
  <si>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</si>
  <si>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</si>
  <si>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</si>
  <si>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</si>
  <si>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</si>
  <si>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</si>
  <si>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</si>
  <si>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</si>
  <si>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</si>
  <si>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</si>
  <si>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</si>
  <si>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</si>
  <si>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</si>
  <si>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</si>
  <si>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</si>
  <si>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</si>
  <si>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</si>
  <si>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</si>
  <si>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</si>
  <si>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</si>
  <si>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</si>
  <si>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</si>
  <si>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</si>
  <si>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</si>
  <si>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</si>
  <si>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</si>
  <si>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</si>
  <si>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</si>
  <si>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</si>
  <si>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</si>
  <si>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</si>
  <si>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</si>
  <si>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</si>
  <si>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</si>
  <si>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</si>
  <si>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</si>
  <si>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</si>
  <si>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</si>
  <si>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</si>
  <si>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</si>
  <si>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</si>
  <si>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</si>
  <si>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</si>
  <si>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</si>
  <si>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</si>
  <si>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</si>
  <si>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</si>
  <si>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</si>
  <si>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</si>
  <si>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</si>
  <si>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</si>
  <si>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</si>
  <si>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</si>
  <si>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</si>
  <si>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</si>
  <si>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</si>
  <si>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</si>
  <si>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</si>
  <si>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</si>
  <si>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</si>
  <si>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</si>
  <si>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</si>
  <si>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</si>
  <si>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</si>
  <si>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</si>
  <si>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</si>
  <si>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</si>
  <si>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</si>
  <si>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</si>
  <si>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</si>
  <si>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</si>
  <si>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</si>
  <si>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</si>
  <si>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</si>
  <si>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</si>
  <si>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</si>
  <si>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</si>
  <si>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</si>
  <si>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</si>
  <si>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</si>
  <si>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</si>
  <si>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</si>
  <si>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</si>
  <si>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</si>
  <si>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</si>
  <si>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</si>
  <si>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</si>
  <si>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</si>
  <si>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</si>
  <si>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</si>
  <si>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</si>
  <si>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</si>
  <si>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</si>
  <si>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</si>
  <si>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</si>
  <si>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</si>
  <si>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</si>
  <si>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</si>
  <si>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</si>
  <si>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</si>
  <si>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</si>
  <si>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</si>
  <si>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</si>
  <si>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</si>
  <si>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</si>
  <si>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</si>
  <si>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</si>
  <si>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</si>
  <si>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</si>
  <si>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</si>
  <si>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</si>
  <si>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</si>
  <si>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</si>
  <si>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</si>
  <si>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</si>
  <si>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</si>
  <si>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</si>
  <si>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</si>
  <si>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</si>
  <si>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</si>
  <si>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</si>
  <si>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</si>
  <si>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</si>
  <si>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</si>
  <si>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</si>
  <si>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</si>
  <si>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</si>
  <si>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</si>
  <si>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</si>
  <si>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</si>
  <si>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</si>
  <si>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</si>
  <si>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</si>
  <si>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</si>
  <si>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</si>
  <si>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</si>
  <si>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</si>
  <si>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</si>
  <si>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</si>
  <si>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</si>
  <si>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</si>
  <si>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</si>
  <si>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</si>
  <si>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</si>
  <si>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</si>
  <si>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</si>
  <si>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</si>
  <si>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</si>
  <si>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</si>
  <si>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</si>
  <si>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</si>
  <si>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</si>
  <si>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</si>
  <si>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</si>
  <si>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</si>
  <si>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</si>
  <si>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</si>
  <si>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</si>
  <si>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</si>
  <si>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</si>
  <si>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</si>
  <si>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</si>
  <si>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</si>
  <si>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</si>
  <si>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</si>
  <si>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</si>
  <si>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</si>
  <si>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</si>
  <si>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</si>
  <si>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</si>
  <si>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</si>
  <si>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</si>
  <si>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</si>
  <si>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</si>
  <si>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</si>
  <si>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</si>
  <si>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</si>
  <si>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</si>
  <si>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</si>
  <si>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</si>
  <si>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</si>
  <si>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</si>
  <si>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</si>
  <si>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</si>
  <si>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</si>
  <si>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</si>
  <si>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</si>
  <si>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</si>
  <si>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</si>
  <si>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</si>
  <si>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</si>
  <si>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</si>
  <si>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</si>
  <si>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</si>
  <si>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</si>
  <si>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</si>
  <si>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</si>
  <si>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</si>
  <si>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</si>
  <si>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</si>
  <si>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</si>
  <si>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</si>
  <si>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</si>
  <si>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</si>
  <si>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</si>
  <si>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</si>
  <si>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</si>
  <si>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</si>
  <si>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</si>
  <si>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</si>
  <si>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</si>
  <si>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</si>
  <si>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</si>
  <si>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</si>
  <si>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</si>
  <si>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</si>
  <si>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</si>
  <si>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</si>
  <si>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</si>
  <si>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</si>
  <si>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</si>
  <si>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</si>
  <si>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</si>
  <si>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</si>
  <si>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</si>
  <si>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</si>
  <si>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</si>
  <si>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</si>
  <si>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</si>
  <si>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</si>
  <si>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</si>
  <si>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</si>
  <si>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</si>
  <si>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</si>
  <si>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</si>
  <si>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</si>
  <si>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</si>
  <si>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</si>
  <si>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</si>
  <si>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</si>
  <si>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</si>
  <si>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</si>
  <si>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</si>
  <si>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</si>
  <si>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</si>
  <si>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</si>
  <si>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</si>
  <si>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</si>
  <si>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</si>
  <si>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</si>
  <si>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</si>
  <si>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</si>
  <si>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</si>
  <si>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</si>
  <si>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</si>
  <si>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</si>
  <si>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</si>
  <si>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</si>
  <si>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</si>
  <si>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</si>
  <si>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</si>
  <si>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</si>
  <si>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</si>
  <si>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</si>
  <si>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</si>
  <si>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</si>
  <si>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</si>
  <si>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</si>
  <si>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</si>
  <si>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</si>
  <si>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</si>
  <si>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</si>
  <si>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</si>
  <si>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</si>
  <si>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</si>
  <si>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</si>
  <si>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</si>
  <si>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</si>
  <si>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</si>
  <si>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</si>
  <si>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</si>
  <si>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</si>
  <si>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</si>
  <si>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</si>
  <si>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</si>
  <si>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</si>
  <si>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</si>
  <si>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</si>
  <si>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</si>
  <si>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</si>
  <si>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</si>
  <si>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</si>
  <si>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</si>
  <si>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</si>
  <si>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</si>
  <si>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</si>
  <si>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</si>
  <si>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</si>
  <si>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</si>
  <si>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</si>
  <si>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</si>
  <si>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</si>
  <si>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</si>
  <si>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</si>
  <si>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</si>
  <si>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</si>
  <si>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</si>
  <si>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</si>
  <si>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</si>
  <si>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</si>
  <si>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</si>
  <si>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</si>
  <si>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</si>
  <si>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</si>
  <si>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</si>
  <si>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</si>
  <si>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</si>
  <si>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</si>
  <si>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</si>
  <si>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</si>
  <si>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</si>
  <si>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</si>
  <si>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</si>
  <si>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</si>
  <si>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</si>
  <si>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</si>
  <si>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</si>
  <si>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</si>
  <si>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</si>
  <si>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</si>
  <si>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</si>
  <si>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</si>
  <si>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</si>
  <si>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</si>
  <si>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</si>
  <si>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</si>
  <si>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</si>
  <si>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</si>
  <si>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</si>
  <si>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</si>
  <si>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</si>
  <si>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</si>
  <si>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</si>
  <si>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</si>
  <si>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</si>
  <si>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</si>
  <si>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</si>
  <si>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</si>
  <si>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</si>
  <si>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</si>
  <si>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</si>
  <si>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</si>
  <si>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</si>
  <si>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</si>
  <si>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</si>
  <si>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</si>
  <si>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</si>
  <si>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</si>
  <si>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</si>
  <si>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</si>
  <si>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</si>
  <si>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</si>
  <si>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</si>
  <si>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</si>
  <si>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</si>
  <si>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</si>
  <si>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</si>
  <si>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</si>
  <si>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</si>
  <si>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</si>
  <si>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</si>
  <si>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</si>
  <si>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</si>
  <si>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</si>
  <si>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</si>
  <si>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</si>
  <si>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</si>
  <si>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</si>
  <si>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</si>
  <si>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</si>
  <si>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</si>
  <si>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</si>
  <si>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</si>
  <si>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</si>
  <si>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</si>
  <si>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</si>
  <si>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</si>
  <si>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</si>
  <si>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</si>
  <si>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</si>
  <si>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</si>
  <si>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</si>
  <si>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</si>
  <si>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</si>
  <si>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</si>
  <si>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</si>
  <si>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</si>
  <si>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</si>
  <si>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</si>
  <si>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</si>
  <si>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</si>
  <si>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</si>
  <si>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</si>
  <si>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</si>
  <si>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</si>
  <si>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</si>
  <si>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</si>
  <si>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</si>
  <si>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</si>
  <si>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</si>
  <si>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</si>
  <si>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</si>
  <si>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</si>
  <si>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</si>
  <si>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</si>
  <si>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</si>
  <si>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</si>
  <si>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</si>
  <si>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</si>
  <si>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</si>
  <si>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</si>
  <si>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</si>
  <si>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</si>
  <si>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</si>
  <si>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</si>
  <si>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</si>
  <si>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</si>
  <si>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</si>
  <si>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</si>
  <si>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</si>
  <si>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</si>
  <si>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</si>
  <si>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</si>
  <si>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</si>
  <si>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</si>
  <si>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</si>
  <si>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</si>
  <si>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</si>
  <si>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</si>
  <si>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</si>
  <si>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</si>
  <si>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</si>
  <si>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</si>
  <si>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</si>
  <si>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</si>
  <si>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</si>
  <si>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</si>
  <si>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</si>
  <si>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</si>
  <si>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</si>
  <si>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</si>
  <si>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</si>
  <si>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</si>
  <si>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</si>
  <si>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</si>
  <si>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</si>
  <si>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</si>
  <si>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</si>
  <si>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</si>
  <si>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</si>
  <si>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</si>
  <si>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</si>
  <si>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</si>
  <si>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</si>
  <si>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</si>
  <si>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</si>
  <si>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</si>
  <si>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</si>
  <si>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</si>
  <si>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</si>
  <si>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</si>
  <si>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</si>
  <si>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</si>
  <si>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</si>
  <si>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</si>
  <si>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</si>
  <si>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</si>
  <si>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</si>
  <si>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</si>
  <si>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</si>
  <si>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</si>
  <si>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</si>
  <si>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</si>
  <si>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</si>
  <si>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</si>
  <si>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</si>
  <si>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</si>
  <si>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</si>
  <si>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</si>
  <si>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</si>
  <si>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</si>
  <si>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</si>
  <si>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</si>
  <si>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</si>
  <si>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</si>
  <si>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</si>
  <si>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</si>
  <si>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</si>
  <si>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</si>
  <si>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</si>
  <si>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</si>
  <si>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</si>
  <si>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</si>
  <si>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</si>
  <si>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</si>
  <si>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</si>
  <si>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</si>
  <si>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</si>
  <si>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</si>
  <si>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</si>
  <si>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</si>
  <si>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</si>
  <si>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</si>
  <si>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</si>
  <si>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</si>
  <si>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</si>
  <si>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</si>
  <si>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</si>
  <si>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</si>
  <si>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</si>
  <si>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</si>
  <si>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</si>
  <si>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</si>
  <si>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</si>
  <si>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</si>
  <si>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</si>
  <si>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</si>
  <si>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</si>
  <si>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</si>
  <si>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</si>
  <si>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</si>
  <si>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</si>
  <si>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</si>
  <si>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</si>
  <si>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</si>
  <si>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</si>
  <si>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</si>
  <si>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</si>
  <si>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</si>
  <si>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</si>
  <si>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</si>
  <si>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</si>
  <si>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</si>
  <si>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</si>
  <si>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</si>
  <si>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</si>
  <si>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</si>
  <si>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</si>
  <si>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</si>
  <si>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</si>
  <si>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</si>
  <si>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</si>
  <si>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</si>
  <si>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</si>
  <si>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</si>
  <si>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</si>
  <si>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</si>
  <si>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</si>
  <si>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</si>
  <si>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</si>
  <si>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</si>
  <si>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</si>
  <si>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</si>
  <si>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</si>
  <si>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</si>
  <si>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</si>
  <si>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</si>
  <si>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</si>
  <si>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</si>
  <si>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</si>
  <si>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</si>
  <si>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</si>
  <si>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</si>
  <si>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</si>
  <si>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</si>
  <si>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</si>
  <si>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</si>
  <si>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</si>
  <si>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</si>
  <si>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</si>
  <si>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</si>
  <si>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</si>
  <si>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</si>
  <si>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</si>
  <si>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</si>
  <si>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</si>
  <si>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</si>
  <si>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</si>
  <si>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</si>
  <si>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</si>
  <si>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</si>
  <si>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</si>
  <si>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</si>
  <si>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</si>
  <si>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</si>
  <si>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</si>
  <si>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</si>
  <si>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</si>
  <si>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</si>
  <si>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</si>
  <si>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</si>
  <si>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</si>
  <si>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</si>
  <si>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</si>
  <si>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</si>
  <si>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</si>
  <si>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</si>
  <si>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</si>
  <si>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</si>
  <si>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</si>
  <si>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</si>
  <si>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</si>
  <si>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</si>
  <si>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</si>
  <si>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</si>
  <si>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</si>
  <si>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</si>
  <si>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</si>
  <si>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</si>
  <si>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</si>
  <si>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</si>
  <si>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</si>
  <si>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</si>
  <si>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</si>
  <si>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</si>
  <si>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</si>
  <si>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</si>
  <si>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</si>
  <si>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</si>
  <si>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</si>
  <si>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</si>
  <si>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</si>
  <si>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</si>
  <si>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</si>
  <si>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</si>
  <si>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</si>
  <si>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</si>
  <si>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</si>
  <si>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</si>
  <si>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</si>
  <si>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</si>
  <si>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</si>
  <si>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</si>
  <si>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</si>
  <si>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</si>
  <si>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</si>
  <si>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</si>
  <si>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</si>
  <si>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</si>
  <si>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</si>
  <si>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</si>
  <si>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</si>
  <si>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</si>
  <si>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</si>
  <si>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</si>
  <si>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</si>
  <si>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</si>
  <si>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</si>
  <si>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</si>
  <si>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</si>
  <si>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</si>
  <si>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</si>
  <si>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</si>
  <si>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</si>
  <si>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</si>
  <si>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</si>
  <si>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</si>
  <si>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</si>
  <si>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</si>
  <si>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</si>
  <si>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</si>
  <si>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</si>
  <si>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</si>
  <si>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</si>
  <si>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</si>
  <si>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</si>
  <si>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</si>
  <si>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</si>
  <si>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</si>
  <si>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</si>
  <si>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</si>
  <si>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</si>
  <si>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</si>
  <si>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</si>
  <si>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</si>
  <si>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</si>
  <si>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</si>
  <si>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</si>
  <si>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</si>
  <si>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</si>
  <si>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</si>
  <si>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</si>
  <si>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</si>
  <si>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</si>
  <si>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</si>
  <si>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</si>
  <si>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</si>
  <si>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</si>
  <si>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</si>
  <si>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</si>
  <si>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</si>
  <si>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</si>
  <si>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</si>
  <si>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</si>
  <si>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</si>
  <si>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</si>
  <si>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</si>
  <si>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</si>
  <si>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</si>
  <si>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</si>
  <si>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</si>
  <si>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</si>
  <si>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</si>
  <si>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</si>
  <si>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</si>
  <si>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</si>
  <si>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</si>
  <si>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</si>
  <si>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</si>
  <si>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</si>
  <si>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</si>
  <si>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</si>
  <si>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</si>
  <si>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</si>
  <si>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</si>
  <si>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</si>
  <si>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</si>
  <si>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</si>
  <si>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</si>
  <si>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</si>
  <si>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</si>
  <si>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</si>
  <si>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</si>
  <si>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</si>
  <si>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</si>
  <si>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</si>
  <si>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</si>
  <si>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</si>
  <si>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</si>
  <si>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</si>
  <si>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</si>
  <si>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</si>
  <si>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</si>
  <si>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</si>
  <si>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</si>
  <si>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</si>
  <si>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</si>
  <si>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</si>
  <si>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</si>
  <si>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</si>
  <si>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</si>
  <si>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</si>
  <si>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</si>
  <si>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</si>
  <si>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</si>
  <si>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</si>
  <si>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</si>
  <si>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</si>
  <si>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</si>
  <si>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</si>
  <si>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</si>
  <si>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</si>
  <si>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</si>
  <si>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</si>
  <si>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</si>
  <si>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</si>
  <si>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</si>
  <si>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</si>
  <si>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</si>
  <si>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</si>
  <si>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</si>
  <si>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</si>
  <si>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</si>
  <si>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</si>
  <si>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</si>
  <si>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</si>
  <si>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</si>
  <si>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</si>
  <si>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</si>
  <si>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</si>
  <si>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</si>
  <si>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</si>
  <si>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</si>
  <si>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</si>
  <si>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</si>
  <si>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</si>
  <si>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</si>
  <si>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</si>
  <si>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</si>
  <si>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</si>
  <si>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</si>
  <si>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</si>
  <si>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</si>
  <si>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</si>
  <si>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</si>
  <si>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</si>
  <si>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</si>
  <si>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</si>
  <si>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</si>
  <si>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</si>
  <si>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</si>
  <si>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</si>
  <si>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</si>
  <si>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</si>
  <si>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</si>
  <si>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</si>
  <si>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</si>
  <si>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</si>
  <si>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</si>
  <si>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</si>
  <si>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</si>
  <si>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</si>
  <si>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</si>
  <si>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</si>
  <si>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</si>
  <si>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</si>
  <si>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</si>
  <si>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</si>
  <si>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</si>
  <si>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</si>
  <si>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</si>
  <si>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</si>
  <si>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</si>
  <si>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</si>
  <si>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</si>
  <si>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</si>
  <si>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</si>
  <si>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</si>
  <si>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</si>
  <si>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</si>
  <si>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</si>
  <si>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</si>
  <si>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</si>
  <si>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</si>
  <si>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</si>
  <si>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</si>
  <si>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</si>
  <si>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</si>
  <si>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</si>
  <si>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</si>
  <si>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</si>
  <si>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</si>
  <si>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</si>
  <si>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</si>
  <si>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</si>
  <si>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</si>
  <si>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</si>
  <si>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</si>
  <si>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</si>
  <si>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</si>
  <si>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</si>
  <si>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</si>
  <si>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</si>
  <si>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</si>
  <si>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</si>
  <si>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</si>
  <si>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</si>
  <si>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</si>
  <si>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</si>
  <si>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</si>
  <si>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</si>
  <si>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</si>
  <si>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</si>
  <si>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</si>
  <si>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</si>
  <si>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</si>
  <si>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</si>
  <si>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</si>
  <si>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</si>
  <si>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</si>
  <si>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</si>
  <si>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</si>
  <si>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</si>
  <si>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</si>
  <si>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</si>
  <si>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</si>
  <si>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</si>
  <si>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</si>
  <si>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</si>
  <si>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</si>
  <si>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</si>
  <si>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</si>
  <si>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</si>
  <si>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</si>
  <si>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</si>
  <si>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</si>
  <si>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</si>
  <si>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</si>
  <si>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</si>
  <si>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</si>
  <si>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</si>
  <si>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</si>
  <si>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</si>
  <si>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</si>
  <si>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</si>
  <si>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</si>
  <si>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</si>
  <si>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</si>
  <si>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</si>
  <si>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</si>
  <si>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</si>
  <si>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</si>
  <si>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</si>
  <si>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</si>
  <si>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</si>
  <si>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</si>
  <si>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</si>
  <si>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</si>
  <si>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</si>
  <si>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</si>
  <si>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</si>
  <si>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</si>
  <si>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</si>
  <si>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</si>
  <si>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</si>
  <si>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</si>
  <si>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</si>
  <si>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</si>
  <si>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</si>
  <si>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</si>
  <si>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</si>
  <si>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</si>
  <si>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</si>
  <si>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</si>
  <si>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</si>
  <si>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</si>
  <si>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</si>
  <si>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</si>
  <si>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</si>
  <si>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</si>
  <si>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</si>
  <si>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</si>
  <si>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</si>
  <si>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</si>
  <si>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</si>
  <si>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</si>
  <si>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</si>
  <si>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</si>
  <si>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</si>
  <si>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</si>
  <si>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</si>
  <si>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</si>
  <si>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</si>
  <si>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</si>
  <si>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</si>
  <si>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</si>
  <si>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</si>
  <si>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</si>
  <si>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</si>
  <si>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</si>
  <si>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</si>
  <si>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</si>
  <si>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</si>
  <si>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</si>
  <si>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</si>
  <si>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</si>
  <si>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</si>
  <si>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</si>
  <si>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</si>
  <si>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</si>
  <si>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</si>
  <si>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</si>
  <si>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</si>
  <si>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</si>
  <si>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</si>
  <si>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</si>
  <si>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</si>
  <si>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</si>
  <si>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</si>
  <si>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</si>
  <si>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</si>
  <si>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</si>
  <si>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</si>
  <si>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</si>
  <si>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</si>
  <si>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</si>
  <si>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</si>
  <si>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</si>
  <si>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</si>
  <si>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</si>
  <si>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</si>
  <si>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</si>
  <si>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</si>
  <si>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</si>
  <si>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</si>
  <si>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</si>
  <si>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</si>
  <si>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</si>
  <si>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</si>
  <si>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</si>
  <si>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</si>
  <si>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</si>
  <si>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</si>
  <si>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</si>
  <si>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</si>
  <si>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</si>
  <si>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</si>
  <si>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</si>
  <si>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</si>
  <si>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</si>
  <si>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</si>
  <si>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</si>
  <si>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</si>
  <si>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</si>
  <si>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</si>
  <si>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</si>
  <si>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</si>
  <si>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</si>
  <si>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</si>
  <si>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</si>
  <si>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</si>
  <si>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</si>
  <si>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</si>
  <si>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</si>
  <si>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</si>
  <si>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</si>
  <si>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</si>
  <si>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</si>
  <si>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</si>
  <si>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</si>
  <si>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</si>
  <si>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</si>
  <si>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</si>
  <si>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</si>
  <si>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</si>
  <si>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</si>
  <si>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</si>
  <si>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</si>
  <si>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</si>
  <si>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</si>
  <si>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</si>
  <si>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</si>
  <si>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</si>
  <si>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</si>
  <si>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</si>
  <si>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</si>
  <si>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</si>
  <si>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</si>
  <si>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</si>
  <si>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</si>
  <si>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</si>
  <si>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</si>
  <si>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</si>
  <si>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</si>
  <si>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</si>
  <si>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</si>
  <si>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</si>
  <si>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</si>
  <si>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</si>
  <si>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</si>
  <si>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</si>
  <si>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</si>
  <si>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</si>
  <si>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</si>
  <si>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</si>
  <si>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</si>
  <si>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</si>
  <si>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</si>
  <si>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</si>
  <si>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</si>
  <si>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</si>
  <si>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</si>
  <si>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</si>
  <si>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</si>
  <si>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</si>
  <si>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</si>
  <si>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</si>
  <si>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</si>
  <si>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</si>
  <si>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</si>
  <si>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</si>
  <si>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</si>
  <si>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</si>
  <si>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</si>
  <si>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</si>
  <si>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</si>
  <si>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</si>
  <si>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</si>
  <si>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</si>
  <si>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</si>
  <si>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</si>
  <si>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</si>
  <si>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</si>
  <si>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</si>
  <si>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</si>
  <si>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</si>
  <si>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</si>
  <si>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</si>
  <si>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</si>
  <si>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</si>
  <si>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</si>
  <si>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</si>
  <si>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</si>
  <si>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</si>
  <si>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</si>
  <si>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</si>
  <si>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</si>
  <si>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</si>
  <si>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</si>
  <si>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</si>
  <si>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</si>
  <si>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</si>
  <si>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</si>
  <si>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</si>
  <si>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</si>
  <si>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</si>
  <si>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</si>
  <si>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</si>
  <si>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</si>
  <si>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</si>
  <si>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</si>
  <si>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</si>
  <si>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</si>
  <si>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</si>
  <si>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</si>
  <si>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</si>
  <si>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</si>
  <si>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</si>
  <si>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</si>
  <si>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</si>
  <si>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</si>
  <si>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</si>
  <si>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</si>
  <si>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</si>
  <si>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</si>
  <si>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</si>
  <si>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</si>
  <si>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</si>
  <si>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</si>
  <si>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</si>
  <si>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</si>
  <si>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</si>
  <si>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</si>
  <si>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</si>
  <si>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</si>
  <si>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</si>
  <si>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</si>
  <si>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</si>
  <si>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</si>
  <si>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</si>
  <si>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</si>
  <si>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</si>
  <si>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</si>
  <si>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</si>
  <si>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</si>
  <si>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</si>
  <si>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</si>
  <si>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</si>
  <si>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</si>
  <si>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</si>
  <si>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</si>
  <si>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</si>
  <si>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</si>
  <si>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</si>
  <si>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</si>
  <si>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</si>
  <si>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</si>
  <si>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</si>
  <si>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</si>
  <si>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</si>
  <si>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</si>
  <si>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</si>
  <si>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</si>
  <si>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</si>
  <si>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</si>
  <si>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</si>
  <si>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</si>
  <si>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</si>
  <si>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</si>
  <si>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</si>
  <si>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</si>
  <si>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</si>
  <si>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</si>
  <si>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</si>
  <si>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</si>
  <si>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</si>
  <si>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</si>
  <si>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</si>
  <si>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</si>
  <si>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</si>
  <si>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</si>
  <si>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</si>
  <si>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</si>
  <si>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</si>
  <si>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</si>
  <si>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</si>
  <si>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</si>
  <si>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</si>
  <si>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</si>
  <si>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</si>
  <si>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</si>
  <si>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</si>
  <si>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</si>
  <si>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</si>
  <si>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</si>
  <si>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</si>
  <si>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</si>
  <si>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</si>
  <si>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</si>
  <si>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</si>
  <si>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</si>
  <si>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</si>
  <si>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</si>
  <si>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</si>
  <si>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</si>
  <si>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</si>
  <si>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</si>
  <si>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</si>
  <si>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</si>
  <si>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</si>
  <si>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</si>
  <si>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</si>
  <si>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</si>
  <si>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</si>
  <si>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</si>
  <si>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</si>
  <si>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</si>
  <si>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</si>
  <si>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</si>
  <si>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</si>
  <si>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</si>
  <si>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</si>
  <si>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</si>
  <si>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</si>
  <si>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</si>
  <si>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</si>
  <si>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</si>
  <si>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</si>
  <si>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</si>
  <si>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</si>
  <si>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</si>
  <si>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</si>
  <si>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</si>
  <si>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</si>
  <si>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</si>
  <si>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</si>
  <si>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</si>
  <si>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</si>
  <si>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</si>
  <si>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</si>
  <si>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</si>
  <si>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</si>
  <si>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</si>
  <si>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</si>
  <si>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</si>
  <si>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</si>
  <si>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</si>
  <si>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</si>
  <si>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</si>
  <si>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</si>
  <si>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</si>
  <si>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</si>
  <si>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</si>
  <si>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</si>
  <si>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</si>
  <si>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</si>
  <si>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</si>
  <si>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</si>
  <si>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</si>
  <si>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</si>
  <si>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</si>
  <si>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</si>
  <si>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</si>
  <si>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</si>
  <si>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</si>
  <si>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</si>
  <si>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</si>
  <si>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</si>
  <si>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</si>
  <si>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</si>
  <si>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</si>
  <si>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</si>
  <si>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</si>
  <si>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</si>
  <si>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</si>
  <si>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</si>
  <si>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</si>
  <si>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</si>
  <si>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</si>
  <si>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</si>
  <si>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</si>
  <si>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</si>
  <si>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</si>
  <si>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</si>
  <si>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</si>
  <si>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</si>
  <si>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</si>
  <si>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</si>
  <si>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</si>
  <si>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</si>
  <si>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</si>
  <si>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</si>
  <si>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</si>
  <si>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</si>
  <si>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</si>
  <si>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</si>
  <si>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</si>
  <si>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</si>
  <si>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</si>
  <si>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</si>
  <si>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</si>
  <si>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</si>
  <si>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</si>
  <si>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</si>
  <si>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</si>
  <si>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</si>
  <si>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</si>
  <si>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</si>
  <si>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</si>
  <si>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</si>
  <si>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</si>
  <si>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</si>
  <si>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</si>
  <si>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</si>
  <si>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</si>
  <si>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</si>
  <si>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</si>
  <si>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</si>
  <si>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</si>
  <si>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</si>
  <si>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</si>
  <si>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</si>
  <si>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</si>
  <si>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</si>
  <si>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</si>
  <si>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</si>
  <si>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</si>
  <si>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</si>
  <si>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</si>
  <si>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</si>
  <si>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</si>
  <si>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</si>
  <si>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</si>
  <si>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</si>
  <si>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</si>
  <si>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</si>
  <si>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</si>
  <si>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</si>
  <si>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</si>
  <si>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</si>
  <si>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</si>
  <si>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</si>
  <si>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</si>
  <si>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</si>
  <si>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</si>
  <si>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</si>
  <si>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</si>
  <si>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</si>
  <si>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</si>
  <si>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</si>
  <si>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</si>
  <si>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</si>
  <si>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</si>
  <si>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</si>
  <si>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</si>
  <si>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</si>
  <si>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</si>
  <si>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</si>
  <si>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</si>
  <si>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</si>
  <si>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</si>
  <si>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</si>
  <si>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</si>
  <si>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</si>
  <si>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</si>
  <si>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</si>
  <si>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</si>
  <si>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</si>
  <si>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</si>
  <si>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</si>
  <si>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</si>
  <si>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</si>
  <si>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</si>
  <si>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</si>
  <si>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</si>
  <si>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</si>
  <si>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</si>
  <si>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</si>
  <si>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</si>
  <si>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</si>
  <si>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</si>
  <si>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</si>
  <si>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</si>
  <si>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</si>
  <si>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</si>
  <si>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</si>
  <si>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</si>
  <si>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</si>
  <si>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</si>
  <si>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</si>
  <si>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</si>
  <si>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</si>
  <si>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</si>
  <si>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</si>
  <si>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</si>
  <si>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</si>
  <si>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</si>
  <si>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</si>
  <si>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</si>
  <si>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</si>
  <si>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</si>
  <si>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</si>
  <si>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</si>
  <si>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</si>
  <si>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</si>
  <si>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</si>
  <si>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</si>
  <si>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</si>
  <si>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</si>
  <si>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</si>
  <si>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</si>
  <si>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</si>
  <si>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</si>
  <si>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</si>
  <si>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</si>
  <si>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</si>
  <si>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</si>
  <si>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</si>
  <si>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</si>
  <si>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</si>
  <si>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</si>
  <si>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</si>
  <si>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</si>
  <si>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</si>
  <si>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</si>
  <si>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</si>
  <si>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</si>
  <si>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</si>
  <si>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</si>
  <si>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</si>
  <si>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</si>
  <si>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</si>
  <si>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</si>
  <si>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</si>
  <si>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</si>
  <si>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</si>
  <si>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</si>
  <si>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</si>
  <si>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</si>
  <si>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</si>
  <si>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</si>
  <si>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</si>
  <si>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</si>
  <si>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</si>
  <si>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</si>
  <si>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</si>
  <si>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</si>
  <si>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</si>
  <si>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</si>
  <si>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</si>
  <si>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</si>
  <si>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</si>
  <si>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</si>
  <si>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</si>
  <si>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</si>
  <si>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</si>
  <si>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</si>
  <si>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</si>
  <si>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</si>
  <si>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</si>
  <si>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</si>
  <si>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</si>
  <si>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</si>
  <si>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</si>
  <si>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</si>
  <si>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</si>
  <si>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</si>
  <si>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</si>
  <si>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</si>
  <si>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</si>
  <si>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</si>
  <si>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</si>
  <si>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</si>
  <si>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</si>
  <si>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</si>
  <si>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</si>
  <si>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</si>
  <si>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</si>
  <si>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</si>
  <si>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</si>
  <si>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</si>
  <si>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</si>
  <si>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</si>
  <si>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</si>
  <si>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</si>
  <si>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</si>
  <si>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</si>
  <si>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</si>
  <si>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</si>
  <si>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</si>
  <si>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</si>
  <si>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</si>
  <si>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</si>
  <si>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</si>
  <si>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</si>
  <si>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</si>
  <si>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</si>
  <si>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</si>
  <si>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</si>
  <si>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</si>
  <si>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</si>
  <si>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</si>
  <si>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</si>
  <si>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</si>
  <si>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</si>
  <si>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</si>
  <si>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</si>
  <si>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</si>
  <si>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</si>
  <si>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</si>
  <si>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</si>
  <si>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</si>
  <si>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</si>
  <si>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</si>
  <si>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</si>
  <si>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</si>
  <si>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</si>
  <si>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</si>
  <si>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</si>
  <si>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</si>
  <si>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</si>
  <si>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</si>
  <si>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</si>
  <si>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</si>
  <si>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</si>
  <si>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</si>
  <si>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</si>
  <si>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</si>
  <si>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</si>
  <si>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</si>
  <si>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</si>
  <si>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</si>
  <si>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</si>
  <si>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</si>
  <si>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</si>
  <si>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</si>
  <si>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</si>
  <si>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</si>
  <si>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</si>
  <si>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</si>
  <si>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</si>
  <si>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</si>
  <si>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</si>
  <si>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</si>
  <si>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</si>
  <si>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</si>
  <si>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</si>
  <si>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</si>
  <si>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</si>
  <si>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</si>
  <si>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</si>
  <si>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</si>
  <si>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</si>
  <si>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</si>
  <si>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</si>
  <si>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</si>
  <si>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</si>
  <si>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</si>
  <si>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</si>
  <si>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</si>
  <si>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</si>
  <si>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</si>
  <si>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</si>
  <si>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</si>
  <si>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</si>
  <si>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</si>
  <si>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</si>
  <si>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</si>
  <si>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</si>
  <si>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</si>
  <si>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</si>
  <si>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</si>
  <si>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</si>
  <si>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</si>
  <si>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</si>
  <si>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</si>
  <si>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</si>
  <si>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</si>
  <si>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</si>
  <si>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</si>
  <si>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</si>
  <si>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</si>
  <si>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</si>
  <si>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</si>
  <si>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</si>
  <si>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</si>
  <si>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</si>
  <si>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</si>
  <si>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</si>
  <si>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</si>
  <si>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</si>
  <si>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</si>
  <si>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</si>
  <si>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</si>
  <si>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</si>
  <si>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</si>
  <si>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</si>
  <si>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</si>
  <si>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</si>
  <si>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</si>
  <si>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</si>
  <si>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</si>
  <si>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</si>
  <si>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</si>
  <si>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</si>
  <si>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</si>
  <si>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</si>
  <si>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</si>
  <si>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</si>
  <si>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</si>
  <si>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</si>
  <si>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</si>
  <si>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</si>
  <si>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</si>
  <si>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</si>
  <si>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</si>
  <si>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</si>
  <si>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</si>
  <si>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</si>
  <si>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</si>
  <si>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</si>
  <si>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</si>
  <si>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</si>
  <si>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</si>
  <si>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</si>
  <si>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</si>
  <si>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</si>
  <si>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</si>
  <si>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</si>
  <si>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</si>
  <si>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</si>
  <si>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</si>
  <si>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</si>
  <si>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</si>
  <si>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</si>
  <si>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</si>
  <si>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</si>
  <si>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</si>
  <si>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</si>
  <si>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</si>
  <si>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</si>
  <si>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</si>
  <si>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</si>
  <si>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</si>
  <si>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</si>
  <si>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</si>
  <si>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</si>
  <si>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</si>
  <si>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</si>
  <si>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</si>
  <si>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</si>
  <si>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</si>
  <si>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</si>
  <si>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</si>
  <si>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</si>
  <si>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</si>
  <si>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</si>
  <si>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</si>
  <si>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</si>
  <si>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</si>
  <si>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</si>
  <si>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</si>
  <si>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</si>
  <si>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</si>
  <si>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</si>
  <si>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</si>
  <si>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</si>
  <si>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</si>
  <si>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</si>
  <si>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</si>
  <si>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</si>
  <si>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</si>
  <si>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</si>
  <si>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</si>
  <si>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</si>
  <si>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</si>
  <si>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</si>
  <si>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</si>
  <si>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</si>
  <si>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</si>
  <si>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</si>
  <si>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</si>
  <si>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</si>
  <si>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</si>
  <si>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</si>
  <si>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</si>
  <si>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</si>
  <si>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</si>
  <si>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</si>
  <si>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</si>
  <si>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</si>
  <si>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</si>
  <si>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</si>
  <si>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</si>
  <si>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</si>
  <si>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</si>
  <si>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</si>
  <si>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</si>
  <si>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</si>
  <si>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</si>
  <si>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</si>
  <si>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</si>
  <si>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</si>
  <si>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</si>
  <si>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</si>
  <si>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</si>
  <si>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</si>
  <si>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</si>
  <si>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</si>
  <si>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</si>
  <si>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</si>
  <si>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</si>
  <si>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</si>
  <si>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</si>
  <si>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</si>
  <si>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</si>
  <si>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</si>
  <si>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</si>
  <si>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</si>
  <si>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</si>
  <si>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</si>
  <si>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</si>
  <si>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</si>
  <si>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</si>
  <si>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</si>
  <si>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</si>
  <si>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</si>
  <si>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</si>
  <si>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</si>
  <si>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</si>
  <si>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</si>
  <si>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</si>
  <si>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</si>
  <si>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</si>
  <si>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</si>
  <si>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</si>
  <si>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</si>
  <si>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</si>
  <si>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</si>
  <si>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</si>
  <si>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</si>
  <si>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</si>
  <si>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</si>
  <si>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</si>
  <si>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</si>
  <si>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</si>
  <si>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</si>
  <si>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</si>
  <si>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</si>
  <si>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</si>
  <si>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</si>
  <si>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</si>
  <si>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</si>
  <si>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</si>
  <si>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</si>
  <si>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</si>
  <si>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</si>
  <si>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</si>
  <si>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</si>
  <si>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</si>
  <si>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</si>
  <si>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</si>
  <si>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</si>
  <si>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</si>
  <si>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</si>
  <si>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</si>
  <si>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</si>
  <si>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</si>
  <si>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</si>
  <si>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</si>
  <si>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</si>
  <si>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</si>
  <si>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</si>
  <si>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</si>
  <si>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</si>
  <si>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</si>
  <si>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</si>
  <si>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</si>
  <si>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</si>
  <si>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</si>
  <si>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</si>
  <si>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</si>
  <si>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</si>
  <si>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</si>
  <si>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</si>
  <si>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</si>
  <si>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</si>
  <si>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</si>
  <si>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</si>
  <si>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</si>
  <si>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</si>
  <si>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</si>
  <si>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</si>
  <si>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</si>
  <si>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</si>
  <si>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</si>
  <si>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</si>
  <si>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</si>
  <si>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</si>
  <si>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</si>
  <si>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</si>
  <si>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</si>
  <si>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</si>
  <si>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</si>
  <si>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</si>
  <si>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</si>
  <si>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</si>
  <si>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</si>
  <si>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</si>
  <si>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</si>
  <si>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</si>
  <si>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</si>
  <si>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</si>
  <si>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</si>
  <si>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</si>
  <si>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</si>
  <si>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</si>
  <si>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</si>
  <si>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</si>
  <si>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</si>
  <si>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</si>
  <si>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</si>
  <si>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</si>
  <si>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</si>
  <si>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</si>
  <si>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</si>
  <si>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</si>
  <si>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</si>
  <si>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</si>
  <si>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</si>
  <si>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</si>
  <si>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</si>
  <si>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</si>
  <si>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</si>
  <si>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</si>
  <si>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</si>
  <si>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</si>
  <si>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</si>
  <si>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</si>
  <si>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</si>
  <si>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</si>
  <si>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</si>
  <si>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</si>
  <si>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</si>
  <si>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</si>
  <si>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</si>
  <si>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</si>
  <si>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</si>
  <si>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</si>
  <si>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</si>
  <si>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</si>
  <si>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</si>
  <si>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</si>
  <si>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</si>
  <si>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</si>
  <si>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</si>
  <si>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</si>
  <si>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</si>
  <si>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</si>
  <si>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</si>
  <si>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</si>
  <si>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</si>
  <si>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</si>
  <si>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</si>
  <si>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</si>
  <si>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</si>
  <si>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</si>
  <si>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</si>
  <si>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</si>
  <si>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</si>
  <si>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</si>
  <si>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</si>
  <si>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</si>
  <si>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</si>
  <si>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</si>
  <si>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</si>
  <si>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</si>
  <si>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</si>
  <si>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</si>
  <si>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</si>
  <si>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</si>
  <si>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</si>
  <si>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</si>
  <si>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</si>
  <si>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</si>
  <si>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</si>
  <si>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</si>
  <si>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</si>
  <si>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</si>
  <si>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</si>
  <si>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</si>
  <si>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</si>
  <si>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</si>
  <si>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</si>
  <si>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</si>
  <si>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</si>
  <si>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</si>
  <si>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</si>
  <si>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</si>
  <si>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</si>
  <si>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</si>
  <si>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</si>
  <si>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</si>
  <si>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</si>
  <si>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</si>
  <si>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</si>
  <si>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</si>
  <si>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</si>
  <si>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</si>
  <si>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</si>
  <si>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</si>
  <si>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</si>
  <si>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</si>
  <si>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</si>
  <si>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</si>
  <si>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</si>
  <si>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</si>
  <si>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</si>
  <si>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</si>
  <si>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</si>
  <si>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</si>
  <si>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</si>
  <si>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</si>
  <si>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</si>
  <si>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</si>
  <si>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</si>
  <si>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</si>
  <si>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</si>
  <si>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</si>
  <si>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</si>
  <si>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</si>
  <si>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</si>
  <si>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</si>
  <si>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</si>
  <si>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</si>
  <si>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</si>
  <si>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</si>
  <si>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</si>
  <si>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</si>
  <si>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</si>
  <si>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</si>
  <si>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</si>
  <si>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</si>
  <si>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</si>
  <si>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</si>
  <si>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</si>
  <si>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</si>
  <si>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</si>
  <si>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</si>
  <si>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</si>
  <si>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</si>
  <si>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</si>
  <si>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</si>
  <si>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</si>
  <si>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</si>
  <si>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</si>
  <si>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</si>
  <si>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</si>
  <si>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</si>
  <si>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</si>
  <si>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</si>
  <si>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</si>
  <si>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</si>
  <si>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</si>
  <si>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</si>
  <si>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</si>
  <si>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</si>
  <si>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</si>
  <si>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</si>
  <si>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</si>
  <si>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</si>
  <si>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</si>
  <si>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</si>
  <si>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</si>
  <si>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</si>
  <si>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</si>
  <si>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</si>
  <si>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</si>
  <si>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</si>
  <si>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</si>
  <si>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</si>
  <si>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</si>
  <si>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</si>
  <si>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</si>
  <si>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</si>
  <si>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</si>
  <si>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</si>
  <si>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</si>
  <si>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</si>
  <si>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</si>
  <si>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</si>
  <si>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</si>
  <si>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</si>
  <si>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</si>
  <si>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</si>
  <si>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</si>
  <si>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</si>
  <si>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</si>
  <si>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</si>
  <si>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</si>
  <si>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</si>
  <si>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</si>
  <si>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</si>
  <si>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</si>
  <si>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</si>
  <si>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</si>
  <si>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</si>
  <si>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</si>
  <si>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</si>
  <si>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</si>
  <si>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</si>
  <si>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</si>
  <si>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</si>
  <si>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</si>
  <si>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</si>
  <si>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</si>
  <si>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</si>
  <si>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</si>
  <si>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</si>
  <si>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</si>
  <si>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</si>
  <si>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</si>
  <si>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</si>
  <si>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</si>
  <si>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</si>
  <si>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</si>
  <si>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</si>
  <si>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</si>
  <si>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</si>
  <si>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</si>
  <si>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</si>
  <si>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</si>
  <si>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</si>
  <si>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</si>
  <si>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</si>
  <si>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</si>
  <si>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</si>
  <si>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</si>
  <si>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</si>
  <si>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</si>
  <si>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</si>
  <si>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</si>
  <si>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</si>
  <si>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</si>
  <si>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</si>
  <si>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</si>
  <si>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</si>
  <si>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</si>
  <si>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</si>
  <si>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</si>
  <si>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</si>
  <si>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</si>
  <si>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</si>
  <si>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</si>
  <si>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</si>
  <si>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</si>
  <si>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</si>
  <si>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</si>
  <si>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</si>
  <si>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</si>
  <si>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</si>
  <si>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</si>
  <si>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</si>
  <si>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</si>
  <si>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</si>
  <si>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</si>
  <si>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</si>
  <si>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</si>
  <si>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</si>
  <si>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</si>
  <si>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</si>
  <si>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</si>
  <si>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</si>
  <si>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</si>
  <si>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</si>
  <si>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</si>
  <si>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</si>
  <si>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</si>
  <si>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</si>
  <si>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</si>
  <si>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</si>
  <si>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</si>
  <si>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</si>
  <si>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</si>
  <si>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</si>
  <si>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</si>
  <si>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</si>
  <si>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</si>
  <si>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</si>
  <si>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</si>
  <si>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</si>
  <si>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</si>
  <si>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</si>
  <si>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</si>
  <si>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</si>
  <si>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</si>
  <si>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</si>
  <si>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</si>
  <si>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</si>
  <si>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</si>
  <si>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</si>
  <si>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</si>
  <si>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</si>
  <si>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</si>
  <si>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</si>
  <si>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</si>
  <si>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</si>
  <si>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</si>
  <si>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</si>
  <si>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</si>
  <si>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</si>
  <si>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</si>
  <si>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</si>
  <si>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</si>
  <si>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</si>
  <si>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</si>
  <si>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</si>
  <si>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</si>
  <si>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</si>
  <si>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</si>
  <si>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</si>
  <si>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</si>
  <si>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</si>
  <si>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</si>
  <si>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</si>
  <si>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</si>
  <si>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</si>
  <si>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</si>
  <si>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</si>
  <si>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</si>
  <si>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</si>
  <si>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</si>
  <si>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</si>
  <si>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</si>
  <si>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</si>
  <si>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</si>
  <si>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</si>
  <si>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</si>
  <si>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</si>
  <si>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</si>
  <si>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</si>
  <si>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</si>
  <si>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</si>
  <si>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</si>
  <si>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</si>
  <si>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</si>
  <si>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</si>
  <si>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</si>
  <si>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</si>
  <si>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</si>
  <si>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</si>
  <si>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</si>
  <si>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</si>
  <si>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</si>
  <si>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</si>
  <si>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</si>
  <si>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</si>
  <si>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</si>
  <si>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</si>
  <si>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</si>
  <si>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</si>
  <si>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</si>
  <si>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</si>
  <si>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</si>
  <si>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</si>
  <si>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</si>
  <si>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</si>
  <si>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</si>
  <si>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</si>
  <si>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</si>
  <si>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</si>
  <si>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</si>
  <si>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</si>
  <si>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</si>
  <si>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</si>
  <si>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</si>
  <si>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</si>
  <si>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</si>
  <si>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</si>
  <si>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</si>
  <si>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</si>
  <si>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</si>
  <si>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</si>
  <si>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</si>
  <si>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</si>
  <si>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</si>
  <si>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</si>
  <si>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</si>
  <si>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</si>
  <si>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</si>
  <si>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</si>
  <si>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</si>
  <si>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</si>
  <si>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</si>
  <si>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</si>
  <si>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</si>
  <si>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</si>
  <si>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</si>
  <si>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</si>
  <si>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</si>
  <si>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</si>
  <si>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</si>
  <si>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</si>
  <si>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</si>
  <si>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</si>
  <si>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</si>
  <si>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</si>
  <si>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</si>
  <si>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</si>
  <si>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</si>
  <si>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</si>
  <si>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</si>
  <si>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</si>
  <si>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</si>
  <si>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</si>
  <si>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</si>
  <si>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</si>
  <si>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</si>
  <si>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</si>
  <si>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</si>
  <si>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</si>
  <si>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</si>
  <si>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</si>
  <si>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</si>
  <si>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</si>
  <si>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</si>
  <si>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</si>
  <si>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</si>
  <si>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</si>
  <si>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</si>
  <si>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</si>
  <si>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</si>
  <si>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</si>
  <si>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</si>
  <si>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</si>
  <si>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</si>
  <si>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</si>
  <si>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</si>
  <si>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</si>
  <si>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</si>
  <si>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</si>
  <si>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</si>
  <si>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</si>
  <si>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</si>
  <si>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</si>
  <si>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</si>
  <si>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</si>
  <si>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</si>
  <si>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</si>
  <si>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</si>
  <si>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</si>
  <si>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</si>
  <si>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</si>
  <si>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</si>
  <si>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</si>
  <si>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</si>
  <si>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</si>
  <si>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</si>
  <si>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</si>
  <si>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</si>
  <si>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</si>
  <si>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</si>
  <si>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</si>
  <si>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</si>
  <si>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</si>
  <si>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</si>
  <si>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</si>
  <si>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</si>
  <si>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</si>
  <si>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</si>
  <si>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</si>
  <si>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</si>
  <si>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</si>
  <si>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</si>
  <si>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</si>
  <si>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</si>
  <si>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</si>
  <si>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</si>
  <si>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</si>
  <si>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</si>
  <si>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</si>
  <si>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</si>
  <si>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</si>
  <si>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</si>
  <si>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</si>
  <si>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</si>
  <si>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</si>
  <si>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</si>
  <si>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</si>
  <si>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</si>
  <si>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</si>
  <si>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</si>
  <si>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</si>
  <si>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</si>
  <si>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</si>
  <si>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</si>
  <si>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</si>
  <si>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</si>
  <si>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</si>
  <si>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</si>
  <si>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</si>
  <si>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</si>
  <si>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</si>
  <si>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</si>
  <si>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</si>
  <si>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</si>
  <si>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</si>
  <si>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</si>
  <si>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</si>
  <si>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</si>
  <si>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</si>
  <si>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</si>
  <si>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</si>
  <si>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</si>
  <si>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</si>
  <si>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</si>
  <si>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</si>
  <si>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</si>
  <si>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</si>
  <si>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</si>
  <si>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</si>
  <si>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</si>
  <si>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</si>
  <si>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</si>
  <si>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</si>
  <si>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</si>
  <si>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</si>
  <si>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</si>
  <si>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</si>
  <si>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</si>
  <si>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</si>
  <si>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</si>
  <si>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</si>
  <si>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</si>
  <si>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</si>
  <si>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</si>
  <si>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</si>
  <si>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</si>
  <si>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</si>
  <si>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</si>
  <si>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</si>
  <si>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</si>
  <si>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</si>
  <si>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</si>
  <si>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</si>
  <si>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</si>
  <si>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</si>
  <si>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</si>
  <si>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</si>
  <si>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</si>
  <si>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</si>
  <si>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</si>
  <si>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</si>
  <si>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</si>
  <si>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</si>
  <si>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</si>
  <si>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</si>
  <si>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</si>
  <si>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</si>
  <si>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</si>
  <si>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</si>
  <si>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</si>
  <si>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</si>
  <si>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</si>
  <si>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</si>
  <si>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</si>
  <si>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</si>
  <si>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</si>
  <si>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</si>
  <si>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</si>
  <si>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</si>
  <si>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</si>
  <si>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</si>
  <si>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</si>
  <si>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</si>
  <si>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</si>
  <si>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</si>
  <si>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</si>
  <si>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</si>
  <si>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</si>
  <si>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</si>
  <si>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</si>
  <si>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</si>
  <si>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</si>
  <si>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</si>
  <si>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</si>
  <si>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</si>
  <si>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</si>
  <si>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</si>
  <si>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</si>
  <si>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</si>
  <si>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</si>
  <si>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</si>
  <si>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</si>
  <si>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</si>
  <si>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</si>
  <si>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</si>
  <si>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</si>
  <si>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</si>
  <si>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</si>
  <si>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</si>
  <si>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</si>
  <si>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</si>
  <si>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</si>
  <si>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</si>
  <si>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</si>
  <si>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</si>
  <si>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</si>
  <si>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</si>
  <si>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</si>
  <si>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</si>
  <si>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</si>
  <si>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</si>
  <si>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</si>
  <si>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</si>
  <si>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</si>
  <si>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</si>
  <si>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</si>
  <si>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</si>
  <si>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</si>
  <si>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</si>
  <si>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</si>
  <si>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</si>
  <si>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</si>
  <si>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</si>
  <si>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</si>
  <si>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</si>
  <si>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</si>
  <si>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</si>
  <si>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</si>
  <si>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</si>
  <si>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</si>
  <si>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</si>
  <si>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</si>
  <si>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</si>
  <si>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</si>
  <si>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</si>
  <si>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</si>
  <si>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</si>
  <si>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</si>
  <si>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</si>
  <si>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</si>
  <si>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</si>
  <si>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</si>
  <si>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</si>
  <si>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</si>
  <si>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</si>
  <si>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</si>
  <si>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</si>
  <si>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</si>
  <si>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</si>
  <si>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</si>
  <si>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</si>
  <si>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</si>
  <si>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</si>
  <si>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</si>
  <si>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</si>
  <si>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</si>
  <si>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</si>
  <si>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</si>
  <si>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</si>
  <si>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</si>
  <si>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</si>
  <si>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</si>
  <si>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</si>
  <si>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</si>
  <si>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</si>
  <si>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</si>
  <si>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</si>
  <si>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</si>
  <si>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</si>
  <si>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</si>
  <si>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</si>
  <si>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</si>
  <si>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</si>
  <si>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</si>
  <si>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</si>
  <si>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</si>
  <si>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</si>
  <si>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</si>
  <si>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</si>
  <si>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</si>
  <si>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</si>
  <si>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</si>
  <si>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</si>
  <si>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</si>
  <si>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</si>
  <si>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</si>
  <si>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</si>
  <si>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</si>
  <si>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</si>
  <si>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</si>
  <si>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</si>
  <si>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</si>
  <si>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</si>
  <si>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</si>
  <si>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</si>
  <si>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</si>
  <si>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</si>
  <si>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</si>
  <si>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</si>
  <si>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</si>
  <si>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</si>
  <si>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</si>
  <si>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</si>
  <si>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</si>
  <si>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</si>
  <si>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</si>
  <si>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</si>
  <si>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</si>
  <si>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</si>
  <si>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</si>
  <si>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</si>
  <si>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</si>
  <si>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</si>
  <si>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</si>
  <si>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</si>
  <si>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</si>
  <si>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</si>
  <si>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</si>
  <si>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</si>
  <si>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</si>
  <si>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</si>
  <si>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</si>
  <si>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</si>
  <si>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</si>
  <si>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</si>
  <si>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</si>
  <si>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</si>
  <si>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</si>
  <si>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</si>
  <si>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</si>
  <si>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</si>
  <si>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</si>
  <si>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</si>
  <si>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</si>
  <si>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</si>
  <si>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</si>
  <si>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</si>
  <si>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</si>
  <si>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</si>
  <si>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</si>
  <si>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</si>
  <si>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</si>
  <si>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</si>
  <si>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</si>
  <si>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</si>
  <si>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</si>
  <si>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</si>
  <si>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</si>
  <si>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</si>
  <si>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</si>
  <si>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</si>
  <si>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</si>
  <si>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</si>
  <si>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</si>
  <si>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</si>
  <si>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</si>
  <si>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</si>
  <si>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</si>
  <si>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</si>
  <si>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</si>
  <si>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</si>
  <si>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</si>
  <si>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</si>
  <si>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</si>
  <si>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</si>
  <si>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</si>
  <si>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</si>
  <si>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</si>
  <si>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</si>
  <si>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</si>
  <si>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</si>
  <si>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</si>
  <si>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</si>
  <si>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</si>
  <si>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</si>
  <si>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</si>
  <si>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</si>
  <si>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</si>
  <si>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</si>
  <si>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</si>
  <si>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</si>
  <si>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</si>
  <si>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</si>
  <si>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</si>
  <si>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</si>
  <si>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</si>
  <si>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</si>
  <si>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</si>
  <si>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</si>
  <si>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</si>
  <si>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</si>
  <si>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</si>
  <si>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</si>
  <si>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</si>
  <si>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</si>
  <si>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</si>
  <si>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</si>
  <si>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</si>
  <si>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</si>
  <si>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</si>
  <si>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</si>
  <si>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</si>
  <si>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</si>
  <si>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</si>
  <si>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</si>
  <si>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</si>
  <si>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</si>
  <si>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</si>
  <si>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</si>
  <si>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</si>
  <si>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</si>
  <si>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</si>
  <si>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</si>
  <si>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</si>
  <si>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</si>
  <si>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</si>
  <si>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</si>
  <si>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</si>
  <si>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</si>
  <si>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</si>
  <si>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</si>
  <si>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</si>
  <si>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</si>
  <si>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</si>
  <si>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</si>
  <si>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</si>
  <si>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</si>
  <si>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</si>
  <si>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</si>
  <si>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</si>
  <si>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</si>
  <si>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</si>
  <si>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</si>
  <si>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</si>
  <si>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</si>
  <si>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</si>
  <si>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</si>
  <si>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</si>
  <si>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</si>
  <si>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</si>
  <si>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</si>
  <si>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</si>
  <si>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</si>
  <si>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</si>
  <si>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</si>
  <si>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</si>
  <si>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</si>
  <si>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</si>
  <si>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</si>
  <si>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</si>
  <si>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</si>
  <si>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</si>
  <si>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</si>
  <si>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</si>
  <si>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</si>
  <si>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</si>
  <si>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</si>
  <si>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</si>
  <si>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</si>
  <si>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</si>
  <si>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</si>
  <si>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</si>
  <si>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</si>
  <si>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</si>
  <si>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</si>
  <si>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</si>
  <si>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</si>
  <si>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</si>
  <si>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</si>
  <si>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</si>
  <si>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</si>
  <si>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</si>
  <si>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</si>
  <si>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</si>
  <si>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</si>
  <si>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</si>
  <si>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</si>
  <si>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</si>
  <si>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</si>
  <si>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</si>
  <si>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</si>
  <si>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</si>
  <si>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</si>
  <si>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</si>
  <si>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</si>
  <si>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</si>
  <si>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</si>
  <si>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</si>
  <si>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</si>
  <si>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</si>
  <si>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</si>
  <si>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</si>
  <si>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</si>
  <si>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</si>
  <si>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</si>
  <si>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</si>
  <si>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</si>
  <si>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</si>
  <si>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</si>
  <si>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</si>
  <si>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</si>
  <si>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</si>
  <si>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</si>
  <si>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</si>
  <si>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</si>
  <si>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</si>
  <si>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</si>
  <si>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</si>
  <si>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</si>
  <si>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</si>
  <si>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</si>
  <si>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</si>
  <si>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</si>
  <si>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</si>
  <si>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</si>
  <si>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</si>
  <si>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</si>
  <si>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</si>
  <si>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</si>
  <si>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</si>
  <si>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</si>
  <si>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</si>
  <si>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</si>
  <si>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</si>
  <si>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</si>
  <si>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</si>
  <si>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</si>
  <si>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</si>
  <si>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</si>
  <si>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</si>
  <si>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</si>
  <si>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</si>
  <si>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</si>
  <si>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</si>
  <si>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</si>
  <si>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</si>
  <si>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</si>
  <si>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</si>
  <si>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</si>
  <si>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</si>
  <si>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</si>
  <si>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</si>
  <si>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</si>
  <si>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</si>
  <si>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</si>
  <si>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</si>
  <si>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</si>
  <si>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</si>
  <si>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</si>
  <si>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</si>
  <si>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</si>
  <si>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</si>
  <si>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</si>
  <si>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</si>
  <si>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</si>
  <si>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</si>
  <si>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</si>
  <si>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</si>
  <si>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</si>
  <si>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</si>
  <si>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</si>
  <si>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</si>
  <si>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</si>
  <si>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</si>
  <si>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</si>
  <si>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</si>
  <si>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</si>
  <si>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</si>
  <si>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</si>
  <si>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</si>
  <si>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</si>
  <si>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</si>
  <si>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</si>
  <si>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</si>
  <si>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</si>
  <si>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</si>
  <si>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</si>
  <si>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</si>
  <si>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</si>
  <si>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</si>
  <si>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</si>
  <si>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</si>
  <si>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</si>
  <si>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</si>
  <si>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</si>
  <si>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</si>
  <si>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</si>
  <si>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</si>
  <si>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</si>
  <si>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</si>
  <si>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</si>
  <si>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</si>
  <si>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</si>
  <si>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</si>
  <si>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</si>
  <si>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</si>
  <si>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</si>
  <si>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</si>
  <si>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</si>
  <si>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</si>
  <si>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</si>
  <si>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</si>
  <si>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</si>
  <si>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</si>
  <si>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</si>
  <si>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</si>
  <si>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</si>
  <si>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</si>
  <si>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</si>
  <si>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</si>
  <si>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</si>
  <si>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</si>
  <si>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</si>
  <si>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</si>
  <si>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</si>
  <si>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</si>
  <si>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</si>
  <si>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</si>
  <si>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</si>
  <si>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</si>
  <si>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</si>
  <si>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</si>
  <si>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</si>
  <si>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</si>
  <si>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</si>
  <si>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</si>
  <si>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</si>
  <si>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</si>
  <si>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</si>
  <si>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</si>
  <si>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</si>
  <si>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</si>
  <si>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</si>
  <si>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</si>
  <si>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</si>
  <si>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</si>
  <si>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</si>
  <si>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</si>
  <si>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</si>
  <si>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</si>
  <si>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</si>
  <si>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</si>
  <si>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</si>
  <si>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</si>
  <si>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</si>
  <si>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</si>
  <si>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</si>
  <si>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</si>
  <si>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</si>
  <si>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</si>
  <si>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</si>
  <si>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</si>
  <si>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</si>
  <si>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</si>
  <si>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</si>
  <si>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</si>
  <si>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</si>
  <si>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</si>
  <si>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</si>
  <si>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</si>
  <si>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</si>
  <si>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</si>
  <si>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</si>
  <si>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</si>
  <si>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</si>
  <si>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</si>
  <si>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</si>
  <si>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</si>
  <si>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</si>
  <si>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</si>
  <si>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</si>
  <si>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</si>
  <si>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</si>
  <si>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</si>
  <si>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</si>
  <si>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</si>
  <si>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</si>
  <si>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</si>
  <si>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</si>
  <si>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</si>
  <si>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</si>
  <si>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</si>
  <si>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</si>
  <si>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</si>
  <si>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</si>
  <si>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</si>
  <si>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</si>
  <si>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</si>
  <si>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</si>
  <si>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</si>
  <si>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</si>
  <si>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</si>
  <si>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</si>
  <si>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</si>
  <si>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</si>
  <si>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</si>
  <si>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</si>
  <si>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</si>
  <si>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</si>
  <si>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</si>
  <si>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</si>
  <si>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</si>
  <si>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</si>
  <si>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</si>
  <si>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</si>
  <si>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</si>
  <si>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</si>
  <si>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</si>
  <si>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</si>
  <si>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</si>
  <si>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</si>
  <si>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</si>
  <si>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</si>
  <si>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</si>
  <si>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</si>
  <si>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</si>
  <si>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</si>
  <si>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</si>
  <si>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</si>
  <si>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</si>
  <si>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</si>
  <si>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</si>
  <si>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</si>
  <si>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</si>
  <si>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</si>
  <si>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</si>
  <si>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</si>
  <si>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</si>
  <si>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</si>
  <si>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</si>
  <si>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</si>
  <si>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</si>
  <si>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</si>
  <si>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</si>
  <si>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</si>
  <si>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</si>
  <si>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</si>
  <si>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</si>
  <si>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</si>
  <si>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</si>
  <si>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</si>
  <si>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</si>
  <si>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</si>
  <si>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</si>
  <si>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</si>
  <si>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</si>
  <si>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</si>
  <si>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</si>
  <si>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</si>
  <si>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</si>
  <si>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</si>
  <si>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</si>
  <si>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</si>
  <si>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</si>
  <si>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</si>
  <si>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</si>
  <si>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</si>
  <si>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</si>
  <si>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</si>
  <si>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</si>
  <si>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</si>
  <si>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</si>
  <si>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</si>
  <si>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</si>
  <si>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</si>
  <si>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</si>
  <si>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</si>
  <si>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</si>
  <si>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</si>
  <si>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</si>
  <si>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</si>
  <si>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</si>
  <si>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</si>
  <si>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</si>
  <si>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</si>
  <si>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</si>
  <si>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</si>
  <si>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</si>
  <si>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</si>
  <si>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</si>
  <si>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</si>
  <si>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</si>
  <si>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</si>
  <si>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</si>
  <si>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</si>
  <si>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</si>
  <si>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</si>
  <si>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</si>
  <si>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</si>
  <si>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</si>
  <si>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</si>
  <si>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</si>
  <si>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</si>
  <si>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</si>
  <si>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</si>
  <si>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</si>
  <si>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</si>
  <si>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</si>
  <si>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</si>
  <si>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</si>
  <si>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</si>
  <si>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</si>
  <si>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</si>
  <si>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</si>
  <si>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</si>
  <si>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</si>
  <si>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</si>
  <si>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</si>
  <si>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</si>
  <si>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</si>
  <si>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</si>
  <si>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</si>
  <si>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</si>
  <si>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</si>
  <si>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</si>
  <si>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</si>
  <si>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</si>
  <si>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</si>
  <si>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</si>
  <si>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</si>
  <si>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</si>
  <si>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</si>
  <si>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</si>
  <si>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</si>
  <si>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</si>
  <si>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</si>
  <si>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</si>
  <si>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</si>
  <si>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</si>
  <si>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</si>
  <si>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</si>
  <si>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</si>
  <si>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</si>
  <si>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</si>
  <si>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</si>
  <si>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</si>
  <si>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</si>
  <si>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</si>
  <si>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</si>
  <si>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</si>
  <si>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</si>
  <si>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</si>
  <si>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</si>
  <si>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</si>
  <si>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</si>
  <si>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</si>
  <si>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</si>
  <si>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</si>
  <si>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</si>
  <si>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</si>
  <si>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</si>
  <si>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</si>
  <si>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</si>
  <si>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</si>
  <si>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</si>
  <si>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</si>
  <si>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</si>
  <si>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</si>
  <si>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</si>
  <si>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</si>
  <si>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</si>
  <si>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</si>
  <si>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</si>
  <si>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</si>
  <si>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</si>
  <si>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</si>
  <si>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</si>
  <si>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</si>
  <si>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</si>
  <si>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</si>
  <si>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</si>
  <si>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</si>
  <si>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</si>
  <si>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</si>
  <si>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</si>
  <si>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</si>
  <si>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</si>
  <si>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</si>
  <si>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</si>
  <si>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</si>
  <si>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</si>
  <si>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</si>
  <si>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</si>
  <si>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</si>
  <si>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</si>
  <si>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</si>
  <si>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</si>
  <si>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</si>
  <si>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</si>
  <si>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</si>
  <si>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</si>
  <si>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</si>
  <si>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</si>
  <si>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</si>
  <si>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</si>
  <si>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</si>
  <si>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</si>
  <si>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</si>
  <si>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</si>
  <si>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</si>
  <si>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</si>
  <si>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</si>
  <si>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</si>
  <si>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</si>
  <si>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</si>
  <si>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</si>
  <si>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</si>
  <si>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</si>
  <si>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</si>
  <si>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</si>
  <si>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</si>
  <si>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</si>
  <si>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</si>
  <si>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</si>
  <si>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</si>
  <si>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</si>
  <si>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</si>
  <si>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</si>
  <si>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</si>
  <si>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</si>
  <si>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</si>
  <si>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</si>
  <si>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</si>
  <si>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</si>
  <si>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</si>
  <si>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</si>
  <si>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</si>
  <si>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</si>
  <si>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</si>
  <si>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</si>
  <si>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</si>
  <si>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</si>
  <si>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</si>
  <si>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</si>
  <si>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</si>
  <si>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</si>
  <si>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</si>
  <si>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</si>
  <si>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</si>
  <si>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</si>
  <si>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</si>
  <si>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</si>
  <si>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</si>
  <si>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</si>
  <si>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</si>
  <si>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</si>
  <si>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</si>
  <si>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</si>
  <si>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</si>
  <si>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</si>
  <si>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</si>
  <si>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</si>
  <si>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</si>
  <si>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</si>
  <si>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</si>
  <si>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</si>
  <si>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</si>
  <si>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</si>
  <si>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</si>
  <si>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</si>
  <si>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</si>
  <si>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</si>
  <si>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</si>
  <si>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</si>
  <si>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</si>
  <si>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</si>
  <si>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</si>
  <si>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</si>
  <si>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</si>
  <si>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</si>
  <si>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</si>
  <si>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</si>
  <si>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</si>
  <si>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</si>
  <si>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</si>
  <si>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</si>
  <si>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</si>
  <si>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</si>
  <si>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</si>
  <si>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</si>
  <si>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</si>
  <si>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</si>
  <si>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</si>
  <si>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</si>
  <si>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</si>
  <si>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</si>
  <si>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</si>
  <si>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</si>
  <si>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</si>
  <si>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</si>
  <si>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</si>
  <si>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</si>
  <si>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</si>
  <si>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</si>
  <si>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</si>
  <si>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</si>
  <si>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</si>
  <si>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</si>
  <si>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</si>
  <si>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</si>
  <si>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</si>
  <si>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</si>
  <si>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</si>
  <si>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</si>
  <si>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</si>
  <si>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</si>
  <si>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</si>
  <si>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</si>
  <si>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</si>
  <si>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</si>
  <si>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</si>
  <si>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</si>
  <si>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</si>
  <si>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</si>
  <si>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</si>
  <si>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</si>
  <si>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</si>
  <si>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</si>
  <si>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</si>
  <si>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</si>
  <si>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</si>
  <si>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</si>
  <si>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</si>
  <si>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</si>
  <si>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</si>
  <si>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</si>
  <si>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</si>
  <si>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</si>
  <si>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</si>
  <si>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</si>
  <si>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</si>
  <si>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</si>
  <si>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</si>
  <si>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</si>
  <si>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</si>
  <si>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</si>
  <si>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</si>
  <si>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</si>
  <si>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</si>
  <si>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</si>
  <si>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</si>
  <si>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</si>
  <si>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</si>
  <si>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</si>
  <si>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</si>
  <si>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</si>
  <si>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</si>
  <si>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</si>
  <si>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</si>
  <si>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</si>
  <si>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</si>
  <si>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</si>
  <si>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</si>
  <si>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</si>
  <si>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</si>
  <si>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</si>
  <si>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</si>
  <si>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</si>
  <si>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</si>
  <si>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</si>
  <si>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</si>
  <si>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</si>
  <si>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</si>
  <si>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</si>
  <si>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</si>
  <si>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</si>
  <si>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</si>
  <si>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</si>
  <si>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</si>
  <si>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</si>
  <si>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</si>
  <si>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</si>
  <si>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</si>
  <si>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</si>
  <si>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</si>
  <si>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</si>
  <si>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</si>
  <si>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</si>
  <si>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</si>
  <si>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</si>
  <si>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</si>
  <si>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</si>
  <si>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</si>
  <si>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</si>
  <si>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</si>
  <si>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</si>
  <si>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</si>
  <si>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</si>
  <si>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</si>
  <si>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</si>
  <si>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</si>
  <si>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</si>
  <si>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</si>
  <si>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</si>
  <si>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</si>
  <si>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</si>
  <si>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</si>
  <si>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</si>
  <si>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</si>
  <si>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</si>
  <si>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</si>
  <si>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</si>
  <si>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</si>
  <si>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</si>
  <si>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</si>
  <si>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</si>
  <si>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</si>
  <si>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</si>
  <si>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</si>
  <si>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</si>
  <si>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</si>
  <si>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</si>
  <si>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</si>
  <si>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</si>
  <si>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</si>
  <si>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</si>
  <si>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</si>
  <si>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</si>
  <si>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</si>
  <si>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</si>
  <si>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</si>
  <si>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</si>
  <si>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</si>
  <si>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</si>
  <si>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</si>
  <si>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</si>
  <si>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</si>
  <si>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</si>
  <si>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</si>
  <si>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</si>
  <si>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</si>
  <si>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</si>
  <si>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</si>
  <si>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</si>
  <si>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</si>
  <si>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</si>
  <si>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</si>
  <si>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</si>
  <si>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</si>
  <si>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</si>
  <si>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</si>
  <si>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</si>
  <si>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</si>
  <si>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</si>
  <si>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</si>
  <si>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</si>
  <si>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</si>
  <si>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</si>
  <si>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</si>
  <si>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</si>
  <si>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</si>
  <si>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</si>
  <si>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</si>
  <si>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</si>
  <si>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</si>
  <si>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</si>
  <si>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</si>
  <si>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</si>
  <si>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</si>
  <si>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</si>
  <si>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</si>
  <si>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</si>
  <si>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</si>
  <si>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</si>
  <si>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</si>
  <si>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</si>
  <si>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</si>
  <si>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</si>
  <si>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</si>
  <si>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</si>
  <si>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</si>
  <si>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</si>
  <si>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</si>
  <si>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</si>
  <si>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</si>
  <si>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</si>
  <si>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</si>
  <si>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</si>
  <si>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</si>
  <si>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</si>
  <si>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</si>
  <si>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</si>
  <si>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</si>
  <si>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</si>
  <si>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</si>
  <si>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</si>
  <si>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</si>
  <si>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</si>
  <si>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</si>
  <si>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</si>
  <si>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</si>
  <si>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</si>
  <si>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</si>
  <si>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</si>
  <si>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</si>
  <si>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</si>
  <si>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</si>
  <si>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</si>
  <si>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</si>
  <si>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</si>
  <si>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</si>
  <si>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</si>
  <si>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</si>
  <si>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</si>
  <si>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</si>
  <si>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</si>
  <si>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</si>
  <si>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</si>
  <si>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</si>
  <si>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</si>
  <si>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</si>
  <si>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</si>
  <si>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</si>
  <si>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</si>
  <si>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</si>
  <si>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</si>
  <si>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</si>
  <si>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</si>
  <si>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</si>
  <si>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</si>
  <si>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</si>
  <si>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</si>
  <si>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</si>
  <si>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</si>
  <si>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</si>
  <si>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</si>
  <si>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</si>
  <si>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</si>
  <si>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</si>
  <si>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</si>
  <si>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</si>
  <si>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</si>
  <si>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</si>
  <si>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</si>
  <si>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</si>
  <si>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</si>
  <si>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</si>
  <si>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</si>
  <si>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</si>
  <si>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</si>
  <si>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</si>
  <si>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</si>
  <si>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</si>
  <si>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</si>
  <si>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</si>
  <si>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</si>
  <si>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</si>
  <si>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</si>
  <si>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</si>
  <si>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</si>
  <si>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</si>
  <si>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</si>
  <si>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</si>
  <si>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</si>
  <si>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</si>
  <si>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</si>
  <si>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</si>
  <si>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</si>
  <si>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</si>
  <si>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</si>
  <si>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</si>
  <si>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</si>
  <si>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</si>
  <si>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</si>
  <si>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</si>
  <si>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</si>
  <si>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</si>
  <si>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</si>
  <si>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</si>
  <si>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</si>
  <si>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</si>
  <si>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</si>
  <si>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</si>
  <si>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</si>
  <si>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</si>
  <si>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</si>
  <si>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</si>
  <si>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</si>
  <si>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</si>
  <si>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</si>
  <si>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</si>
  <si>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</si>
  <si>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</si>
  <si>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</si>
  <si>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</si>
  <si>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</si>
  <si>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</si>
  <si>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</si>
  <si>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</si>
  <si>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</si>
  <si>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</si>
  <si>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</si>
  <si>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</si>
  <si>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</si>
  <si>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</si>
  <si>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</si>
  <si>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</si>
  <si>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</si>
  <si>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</si>
  <si>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</si>
  <si>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</si>
  <si>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</si>
  <si>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</si>
  <si>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</si>
  <si>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</si>
  <si>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</si>
  <si>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</si>
  <si>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</si>
  <si>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</si>
  <si>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</si>
  <si>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</si>
  <si>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</si>
  <si>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</si>
  <si>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</si>
  <si>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</si>
  <si>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</si>
  <si>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</si>
  <si>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</si>
  <si>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</si>
  <si>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</si>
  <si>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</si>
  <si>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</si>
  <si>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</si>
  <si>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</si>
  <si>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</si>
  <si>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</si>
  <si>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</si>
  <si>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</si>
  <si>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</si>
  <si>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</si>
  <si>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</si>
  <si>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</si>
  <si>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</si>
  <si>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</si>
  <si>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</si>
  <si>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</si>
  <si>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</si>
  <si>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</si>
  <si>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</si>
  <si>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</si>
  <si>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</si>
  <si>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</si>
  <si>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</si>
  <si>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</si>
  <si>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</si>
  <si>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</si>
  <si>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</si>
  <si>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</si>
  <si>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</si>
  <si>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</si>
  <si>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</si>
  <si>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</si>
  <si>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</si>
  <si>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</si>
  <si>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</si>
  <si>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</si>
  <si>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</si>
  <si>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</si>
  <si>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</si>
  <si>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</si>
  <si>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</si>
  <si>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</si>
  <si>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</si>
  <si>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</si>
  <si>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</si>
  <si>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</si>
  <si>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</si>
  <si>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</si>
  <si>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</si>
  <si>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</si>
  <si>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</si>
  <si>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</si>
  <si>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</si>
  <si>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</si>
  <si>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</si>
  <si>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</si>
  <si>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</si>
  <si>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</si>
  <si>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</si>
  <si>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</si>
  <si>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</si>
  <si>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</si>
  <si>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</si>
  <si>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</si>
  <si>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</si>
  <si>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</si>
  <si>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</si>
  <si>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</si>
  <si>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</si>
  <si>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</si>
  <si>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</si>
  <si>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</si>
  <si>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</si>
  <si>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</si>
  <si>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</si>
  <si>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</si>
  <si>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</si>
  <si>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</si>
  <si>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</si>
  <si>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</si>
  <si>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</si>
  <si>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</si>
  <si>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</si>
  <si>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</si>
  <si>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</si>
  <si>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</si>
  <si>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</si>
  <si>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</si>
  <si>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</si>
  <si>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</si>
  <si>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</si>
  <si>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</si>
  <si>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</si>
  <si>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</si>
  <si>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</si>
  <si>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</si>
  <si>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</si>
  <si>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</si>
  <si>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</si>
  <si>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</si>
  <si>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</si>
  <si>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</si>
  <si>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</si>
  <si>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</si>
  <si>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</si>
  <si>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</si>
  <si>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</si>
  <si>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</si>
  <si>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</si>
  <si>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</si>
  <si>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</si>
  <si>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</si>
  <si>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</si>
  <si>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</si>
  <si>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</si>
  <si>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</si>
  <si>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</si>
  <si>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</si>
  <si>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</si>
  <si>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</si>
  <si>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</si>
  <si>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</si>
  <si>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</si>
  <si>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</si>
  <si>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</si>
  <si>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</si>
  <si>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</si>
  <si>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</si>
  <si>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</si>
  <si>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</si>
  <si>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</si>
  <si>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</si>
  <si>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</si>
  <si>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</si>
  <si>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</si>
  <si>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</si>
  <si>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</si>
  <si>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</si>
  <si>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</si>
  <si>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</si>
  <si>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</si>
  <si>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</si>
  <si>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</si>
  <si>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</si>
  <si>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</si>
  <si>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</si>
  <si>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</si>
  <si>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</si>
  <si>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</si>
  <si>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</si>
  <si>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</si>
  <si>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</si>
  <si>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</si>
  <si>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</si>
  <si>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</si>
  <si>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</si>
  <si>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</si>
  <si>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</si>
  <si>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</si>
  <si>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</si>
  <si>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</si>
  <si>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</si>
  <si>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</si>
  <si>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</si>
  <si>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</si>
  <si>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</si>
  <si>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</si>
  <si>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</si>
  <si>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</si>
  <si>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</si>
  <si>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</si>
  <si>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</si>
  <si>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</si>
  <si>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</si>
  <si>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</si>
  <si>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</si>
  <si>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</si>
  <si>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</si>
  <si>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</si>
  <si>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</si>
  <si>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</si>
  <si>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</si>
  <si>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</si>
  <si>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</si>
  <si>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</si>
  <si>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</si>
  <si>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</si>
  <si>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</si>
  <si>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</si>
  <si>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</si>
  <si>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</si>
  <si>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</si>
  <si>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</si>
  <si>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</si>
  <si>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</si>
  <si>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</si>
  <si>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</si>
  <si>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</si>
  <si>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</si>
  <si>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</si>
  <si>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</si>
  <si>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</si>
  <si>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</si>
  <si>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</si>
  <si>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</si>
  <si>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</si>
  <si>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</si>
  <si>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</si>
  <si>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</si>
  <si>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</si>
  <si>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</si>
  <si>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</si>
  <si>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</si>
  <si>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</si>
  <si>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</si>
  <si>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</si>
  <si>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</si>
  <si>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</si>
  <si>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</si>
  <si>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</si>
  <si>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</si>
  <si>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</si>
  <si>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</si>
  <si>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</si>
  <si>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</si>
  <si>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</si>
  <si>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</si>
  <si>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</si>
  <si>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</si>
  <si>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</si>
  <si>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</si>
  <si>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</si>
  <si>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</si>
  <si>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</si>
  <si>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</si>
  <si>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</si>
  <si>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</si>
  <si>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</si>
  <si>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</si>
  <si>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</si>
  <si>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</si>
  <si>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</si>
  <si>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</si>
  <si>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</si>
  <si>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</si>
  <si>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</si>
  <si>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</si>
  <si>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</si>
  <si>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</si>
  <si>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</si>
  <si>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</si>
  <si>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</si>
  <si>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</si>
  <si>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</si>
  <si>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</si>
  <si>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</si>
  <si>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</si>
  <si>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</si>
  <si>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</si>
  <si>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</si>
  <si>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</si>
  <si>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</si>
  <si>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</si>
  <si>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</si>
  <si>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</si>
  <si>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</si>
  <si>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</si>
  <si>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</si>
  <si>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</si>
  <si>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</si>
  <si>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</si>
  <si>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</si>
  <si>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</si>
  <si>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</si>
  <si>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</si>
  <si>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</si>
  <si>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</si>
  <si>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</si>
  <si>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</si>
  <si>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</si>
  <si>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</si>
  <si>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</si>
  <si>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</si>
  <si>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</si>
  <si>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</si>
  <si>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</si>
  <si>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</si>
  <si>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</si>
  <si>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</si>
  <si>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</si>
  <si>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</si>
  <si>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</si>
  <si>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</si>
  <si>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</si>
  <si>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</si>
  <si>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</si>
  <si>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</si>
  <si>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</si>
  <si>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</si>
  <si>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</si>
  <si>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</si>
  <si>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</si>
  <si>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</si>
  <si>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</si>
  <si>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</si>
  <si>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</si>
  <si>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</si>
  <si>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</si>
  <si>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</si>
  <si>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</si>
  <si>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</si>
  <si>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</si>
  <si>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</si>
  <si>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</si>
  <si>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</si>
  <si>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</si>
  <si>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</si>
  <si>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</si>
  <si>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</si>
  <si>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</si>
  <si>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</si>
  <si>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</si>
  <si>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</si>
  <si>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</si>
  <si>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</si>
  <si>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</si>
  <si>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</si>
  <si>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</si>
  <si>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</si>
  <si>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</si>
  <si>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</si>
  <si>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</si>
  <si>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</si>
  <si>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</si>
  <si>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</si>
  <si>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</si>
  <si>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</si>
  <si>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</si>
  <si>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</si>
  <si>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</si>
  <si>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</si>
  <si>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</si>
  <si>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</si>
  <si>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</si>
  <si>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</si>
  <si>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</si>
  <si>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</si>
  <si>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</si>
  <si>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</si>
  <si>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</si>
  <si>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</si>
  <si>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</si>
  <si>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</si>
  <si>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</si>
  <si>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</si>
  <si>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</si>
  <si>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</si>
  <si>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</si>
  <si>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</si>
  <si>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</si>
  <si>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</si>
  <si>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</si>
  <si>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</si>
  <si>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</si>
  <si>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</si>
  <si>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</si>
  <si>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</si>
  <si>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</si>
  <si>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</si>
  <si>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</si>
  <si>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</si>
  <si>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</si>
  <si>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</si>
  <si>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</si>
  <si>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</si>
  <si>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</si>
  <si>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</si>
  <si>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</si>
  <si>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</si>
  <si>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</si>
  <si>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</si>
  <si>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</si>
  <si>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</si>
  <si>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</si>
  <si>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</si>
  <si>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</si>
  <si>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</si>
  <si>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</si>
  <si>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</si>
  <si>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</si>
  <si>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</si>
  <si>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</si>
  <si>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</si>
  <si>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</si>
  <si>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</si>
  <si>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</si>
  <si>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</si>
  <si>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</si>
  <si>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</si>
  <si>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</si>
  <si>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</si>
  <si>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</si>
  <si>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</si>
  <si>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</si>
  <si>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</si>
  <si>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</si>
  <si>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</si>
  <si>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</si>
  <si>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</si>
  <si>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</si>
  <si>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</si>
  <si>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</si>
  <si>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</si>
  <si>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</si>
  <si>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</si>
  <si>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</si>
  <si>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</si>
  <si>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</si>
  <si>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</si>
  <si>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</si>
  <si>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</si>
  <si>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</si>
  <si>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</si>
  <si>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</si>
  <si>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</si>
  <si>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</si>
  <si>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</si>
  <si>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</si>
  <si>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</si>
  <si>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</si>
  <si>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</si>
  <si>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</si>
  <si>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</si>
  <si>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</si>
  <si>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</si>
  <si>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</si>
  <si>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</si>
  <si>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</si>
  <si>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</si>
  <si>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</si>
  <si>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</si>
  <si>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</si>
  <si>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</si>
  <si>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</si>
  <si>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</si>
  <si>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</si>
  <si>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</si>
  <si>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</si>
  <si>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</si>
  <si>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</si>
  <si>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</si>
  <si>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</si>
  <si>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</si>
  <si>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</si>
  <si>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</si>
  <si>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</si>
  <si>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</si>
  <si>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</si>
  <si>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</si>
  <si>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</si>
  <si>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</si>
  <si>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</si>
  <si>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</si>
  <si>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</si>
  <si>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</si>
  <si>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</si>
  <si>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</si>
  <si>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</si>
  <si>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</si>
  <si>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</si>
  <si>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</si>
  <si>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</si>
  <si>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</si>
  <si>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</si>
  <si>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</si>
  <si>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</si>
  <si>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</si>
  <si>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</si>
  <si>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</si>
  <si>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</si>
  <si>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</si>
  <si>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</si>
  <si>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</si>
  <si>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</si>
  <si>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</si>
  <si>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</si>
  <si>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</si>
  <si>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</si>
  <si>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</si>
  <si>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</si>
  <si>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</si>
  <si>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</si>
  <si>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</si>
  <si>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</si>
  <si>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</si>
  <si>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</si>
  <si>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</si>
  <si>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</si>
  <si>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</si>
  <si>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</si>
  <si>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</si>
  <si>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</si>
  <si>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</si>
  <si>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</si>
  <si>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</si>
  <si>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</si>
  <si>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</si>
  <si>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</si>
  <si>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</si>
  <si>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</si>
  <si>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</si>
  <si>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</si>
  <si>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</si>
  <si>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</si>
  <si>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</si>
  <si>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</si>
  <si>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</si>
  <si>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</si>
  <si>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</si>
  <si>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</si>
  <si>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</si>
  <si>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</si>
  <si>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</si>
  <si>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</si>
  <si>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</si>
  <si>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</si>
  <si>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</si>
  <si>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</si>
  <si>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</si>
  <si>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</si>
  <si>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</si>
  <si>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</si>
  <si>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</si>
  <si>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</si>
  <si>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</si>
  <si>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</si>
  <si>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</si>
  <si>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</si>
  <si>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</si>
  <si>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</si>
  <si>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</si>
  <si>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</si>
  <si>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</si>
  <si>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</si>
  <si>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</si>
  <si>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</si>
  <si>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</si>
  <si>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</si>
  <si>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</si>
  <si>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</si>
  <si>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</si>
  <si>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</si>
  <si>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</si>
  <si>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</si>
  <si>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</si>
  <si>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</si>
  <si>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</si>
  <si>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</si>
  <si>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</si>
  <si>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</si>
  <si>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</si>
  <si>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</si>
  <si>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</si>
  <si>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</si>
  <si>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</si>
  <si>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</si>
  <si>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</si>
  <si>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</si>
  <si>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</si>
  <si>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</si>
  <si>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</si>
  <si>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</si>
  <si>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</si>
  <si>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</si>
  <si>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</si>
  <si>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</si>
  <si>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</si>
  <si>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</si>
  <si>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</si>
  <si>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</si>
  <si>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</si>
  <si>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</si>
  <si>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</si>
  <si>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</si>
  <si>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</si>
  <si>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</si>
  <si>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</si>
  <si>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</si>
  <si>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</si>
  <si>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</si>
  <si>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</si>
  <si>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</si>
  <si>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</si>
  <si>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</si>
  <si>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</si>
  <si>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</si>
  <si>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</si>
  <si>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</si>
  <si>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</si>
  <si>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</si>
  <si>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</si>
  <si>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</si>
  <si>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</si>
  <si>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</si>
  <si>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</si>
  <si>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</si>
  <si>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</si>
  <si>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</si>
  <si>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</si>
  <si>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</si>
  <si>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</si>
  <si>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</si>
  <si>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</si>
  <si>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</si>
  <si>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</si>
  <si>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</si>
  <si>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</si>
  <si>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</si>
  <si>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</si>
  <si>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</si>
  <si>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</si>
  <si>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</si>
  <si>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</si>
  <si>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</si>
  <si>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</si>
  <si>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</si>
  <si>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</si>
  <si>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</si>
  <si>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</si>
  <si>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</si>
  <si>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</si>
  <si>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</si>
  <si>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</si>
  <si>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</si>
  <si>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</si>
  <si>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</si>
  <si>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</si>
  <si>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</si>
  <si>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</si>
  <si>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</si>
  <si>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</si>
  <si>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</si>
  <si>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</si>
  <si>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</si>
  <si>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</si>
  <si>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</si>
  <si>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</si>
  <si>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</si>
  <si>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</si>
  <si>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</si>
  <si>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</si>
  <si>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</si>
  <si>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</si>
  <si>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</si>
  <si>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</si>
  <si>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</si>
  <si>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</si>
  <si>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</si>
  <si>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</si>
  <si>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</si>
  <si>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</si>
  <si>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</si>
  <si>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</si>
  <si>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</si>
  <si>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</si>
  <si>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</si>
  <si>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</si>
  <si>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</si>
  <si>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</si>
  <si>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</si>
  <si>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</si>
  <si>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</si>
  <si>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</si>
  <si>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</si>
  <si>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</si>
  <si>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</si>
  <si>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</si>
  <si>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</si>
  <si>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</si>
  <si>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</si>
  <si>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</si>
  <si>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</si>
  <si>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</si>
  <si>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</si>
  <si>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</si>
  <si>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</si>
  <si>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</si>
  <si>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</si>
  <si>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</si>
  <si>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</si>
  <si>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</si>
  <si>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</si>
  <si>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</si>
  <si>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</si>
  <si>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</si>
  <si>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</si>
  <si>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</si>
  <si>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</si>
  <si>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</si>
  <si>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</si>
  <si>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</si>
  <si>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</si>
  <si>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</si>
  <si>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</si>
  <si>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</si>
  <si>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</si>
  <si>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</si>
  <si>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</si>
  <si>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</si>
  <si>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</si>
  <si>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</si>
  <si>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</si>
  <si>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</si>
  <si>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</si>
  <si>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</si>
  <si>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</si>
  <si>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</si>
  <si>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</si>
  <si>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</si>
  <si>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</si>
  <si>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</si>
  <si>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</si>
  <si>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</si>
  <si>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</si>
  <si>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</si>
  <si>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</si>
  <si>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</si>
  <si>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</si>
  <si>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</si>
  <si>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</si>
  <si>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</si>
  <si>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</si>
  <si>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</si>
  <si>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</si>
  <si>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</si>
  <si>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</si>
  <si>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</si>
  <si>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</si>
  <si>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</si>
  <si>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</si>
  <si>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</si>
  <si>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</si>
  <si>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</si>
  <si>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</si>
  <si>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</si>
  <si>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</si>
  <si>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</si>
  <si>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</si>
  <si>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</si>
  <si>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</si>
  <si>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</si>
  <si>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</si>
  <si>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</si>
  <si>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</si>
  <si>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</si>
  <si>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</si>
  <si>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</si>
  <si>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</si>
  <si>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</si>
  <si>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</si>
  <si>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</si>
  <si>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</si>
  <si>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</si>
  <si>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</si>
  <si>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</si>
  <si>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</si>
  <si>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</si>
  <si>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</si>
  <si>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</si>
  <si>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</si>
  <si>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</si>
  <si>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</si>
  <si>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</si>
  <si>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</si>
  <si>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</si>
  <si>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</si>
  <si>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</si>
  <si>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</si>
  <si>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</si>
  <si>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</si>
  <si>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</si>
  <si>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</si>
  <si>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</si>
  <si>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</si>
  <si>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</si>
  <si>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</si>
  <si>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</si>
  <si>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</si>
  <si>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</si>
  <si>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</si>
  <si>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</si>
  <si>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</si>
  <si>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</si>
  <si>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</si>
  <si>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</si>
  <si>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</si>
  <si>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</si>
  <si>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</si>
  <si>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</si>
  <si>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</si>
  <si>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</si>
  <si>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</si>
  <si>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</si>
  <si>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</si>
  <si>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</si>
  <si>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</si>
  <si>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</si>
  <si>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</si>
  <si>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</si>
  <si>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</si>
  <si>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</si>
  <si>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</si>
  <si>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</si>
  <si>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</si>
  <si>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</si>
  <si>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</si>
  <si>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</si>
  <si>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</si>
  <si>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</si>
  <si>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</si>
  <si>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</si>
  <si>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</si>
  <si>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</si>
  <si>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</si>
  <si>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</si>
  <si>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</si>
  <si>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</si>
  <si>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</si>
  <si>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</si>
  <si>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</si>
  <si>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</si>
  <si>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</si>
  <si>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</si>
  <si>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</si>
  <si>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</si>
  <si>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</si>
  <si>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</si>
  <si>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</si>
  <si>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</si>
  <si>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</si>
  <si>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</si>
  <si>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</si>
  <si>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</si>
  <si>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</si>
  <si>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</si>
  <si>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</si>
  <si>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</si>
  <si>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</si>
  <si>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</si>
  <si>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</si>
  <si>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</si>
  <si>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</si>
  <si>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</si>
  <si>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</si>
  <si>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</si>
  <si>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</si>
  <si>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</si>
  <si>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</si>
  <si>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</si>
  <si>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</si>
  <si>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</si>
  <si>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</si>
  <si>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</si>
  <si>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</si>
  <si>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</si>
  <si>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</si>
  <si>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</si>
  <si>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</si>
  <si>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</si>
  <si>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</si>
  <si>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</si>
  <si>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</si>
  <si>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</si>
  <si>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</si>
  <si>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</si>
  <si>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</si>
  <si>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</si>
  <si>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</si>
  <si>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</si>
  <si>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</si>
  <si>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</si>
  <si>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</si>
  <si>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</si>
  <si>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</si>
  <si>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</si>
  <si>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</si>
  <si>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</si>
  <si>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</si>
  <si>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</si>
  <si>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</si>
  <si>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</si>
  <si>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</si>
  <si>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</si>
  <si>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</si>
  <si>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</si>
  <si>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</si>
  <si>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</si>
  <si>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</si>
  <si>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</si>
  <si>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</si>
  <si>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</si>
  <si>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</si>
  <si>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</si>
  <si>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</si>
  <si>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</si>
  <si>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</si>
  <si>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</si>
  <si>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</si>
  <si>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</si>
  <si>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</si>
  <si>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</si>
  <si>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</si>
  <si>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</si>
  <si>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</si>
  <si>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</si>
  <si>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</si>
  <si>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</si>
  <si>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</si>
  <si>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</si>
  <si>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</si>
  <si>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</si>
  <si>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</si>
  <si>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</si>
  <si>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</si>
  <si>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</si>
  <si>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</si>
  <si>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</si>
  <si>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</si>
  <si>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</si>
  <si>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</si>
  <si>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</si>
  <si>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</si>
  <si>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</si>
  <si>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</si>
  <si>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</si>
  <si>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</si>
  <si>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</si>
  <si>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</si>
  <si>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</si>
  <si>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</si>
  <si>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</si>
  <si>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</si>
  <si>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</si>
  <si>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</si>
  <si>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</si>
  <si>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</si>
  <si>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</si>
  <si>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</si>
  <si>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</si>
  <si>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</si>
  <si>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</si>
  <si>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</si>
  <si>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</si>
  <si>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</si>
  <si>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</si>
  <si>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</si>
  <si>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</si>
  <si>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</si>
  <si>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</si>
  <si>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</si>
  <si>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</si>
  <si>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</si>
  <si>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</si>
  <si>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</si>
  <si>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</si>
  <si>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</si>
  <si>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</si>
  <si>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</si>
  <si>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</si>
  <si>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</si>
  <si>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</si>
  <si>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</si>
  <si>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</si>
  <si>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</si>
  <si>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</si>
  <si>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</si>
  <si>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</si>
  <si>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</si>
  <si>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</si>
  <si>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</si>
  <si>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</si>
  <si>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</si>
  <si>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</si>
  <si>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</si>
  <si>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</si>
  <si>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</si>
  <si>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</si>
  <si>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</si>
  <si>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</si>
  <si>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</si>
  <si>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</si>
  <si>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</si>
  <si>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</si>
  <si>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</si>
  <si>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</si>
  <si>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</si>
  <si>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</si>
  <si>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</si>
  <si>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</si>
  <si>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</si>
  <si>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</si>
  <si>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</si>
  <si>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</si>
  <si>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</si>
  <si>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</si>
  <si>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</si>
  <si>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</si>
  <si>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</si>
  <si>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</si>
  <si>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</si>
  <si>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</si>
  <si>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</si>
  <si>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</si>
  <si>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</si>
  <si>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</si>
  <si>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</si>
  <si>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</si>
  <si>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</si>
  <si>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</si>
  <si>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</si>
  <si>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</si>
  <si>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</si>
  <si>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</si>
  <si>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</si>
  <si>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</si>
  <si>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</si>
  <si>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</si>
  <si>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</si>
  <si>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</si>
  <si>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</si>
  <si>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</si>
  <si>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</si>
  <si>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</si>
  <si>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</si>
  <si>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</si>
  <si>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</si>
  <si>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</si>
  <si>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</si>
  <si>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</si>
  <si>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</si>
  <si>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</si>
  <si>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</si>
  <si>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</si>
  <si>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</si>
  <si>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</si>
  <si>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</si>
  <si>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</si>
  <si>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</si>
  <si>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</si>
  <si>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</si>
  <si>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</si>
  <si>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</si>
  <si>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</si>
  <si>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</si>
  <si>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</si>
  <si>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</si>
  <si>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</si>
  <si>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</si>
  <si>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</si>
  <si>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</si>
  <si>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</si>
  <si>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</si>
  <si>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</si>
  <si>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</si>
  <si>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</si>
  <si>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</si>
  <si>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</si>
  <si>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</si>
  <si>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</si>
  <si>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</si>
  <si>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</si>
  <si>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</si>
  <si>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</si>
  <si>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</si>
  <si>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</si>
  <si>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</si>
  <si>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</si>
  <si>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</si>
  <si>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</si>
  <si>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</si>
  <si>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</si>
  <si>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</si>
  <si>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</si>
  <si>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</si>
  <si>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</si>
  <si>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</si>
  <si>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</si>
  <si>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</si>
  <si>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</si>
  <si>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</si>
  <si>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</si>
  <si>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</si>
  <si>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</si>
  <si>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</si>
  <si>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</si>
  <si>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</si>
  <si>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</si>
  <si>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</si>
  <si>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</si>
  <si>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</si>
  <si>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</si>
  <si>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</si>
  <si>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</si>
  <si>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</si>
  <si>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</si>
  <si>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</si>
  <si>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</si>
  <si>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</si>
  <si>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</si>
  <si>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</si>
  <si>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</si>
  <si>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</si>
  <si>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</si>
  <si>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</si>
  <si>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</si>
  <si>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</si>
  <si>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</si>
  <si>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</si>
  <si>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</si>
  <si>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</si>
  <si>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</si>
  <si>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</si>
  <si>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</si>
  <si>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</si>
  <si>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</si>
  <si>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</si>
  <si>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</si>
  <si>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</si>
  <si>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</si>
  <si>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</si>
  <si>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</si>
  <si>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</si>
  <si>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</si>
  <si>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</si>
  <si>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</si>
  <si>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</si>
  <si>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</si>
  <si>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</si>
  <si>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</si>
  <si>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</si>
  <si>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</si>
  <si>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</si>
  <si>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</si>
  <si>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</si>
  <si>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</si>
  <si>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</si>
  <si>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</si>
  <si>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</si>
  <si>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</si>
  <si>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</si>
  <si>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</si>
  <si>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</si>
  <si>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</si>
  <si>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</si>
  <si>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</si>
  <si>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</si>
  <si>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</si>
  <si>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</si>
  <si>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</si>
  <si>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</si>
  <si>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</si>
  <si>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</si>
  <si>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</si>
  <si>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</si>
  <si>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</si>
  <si>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</si>
  <si>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</si>
  <si>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</si>
  <si>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</si>
  <si>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</si>
  <si>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</si>
  <si>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</si>
  <si>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</si>
  <si>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</si>
  <si>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</si>
  <si>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</si>
  <si>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</si>
  <si>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</si>
  <si>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</si>
  <si>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</si>
  <si>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</si>
  <si>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</si>
  <si>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</si>
  <si>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</si>
  <si>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</si>
  <si>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</si>
  <si>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</si>
  <si>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</si>
  <si>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</si>
  <si>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</si>
  <si>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</si>
  <si>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</si>
  <si>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</si>
  <si>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</si>
  <si>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</si>
  <si>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</si>
  <si>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</si>
  <si>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</si>
  <si>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</si>
  <si>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</si>
  <si>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</si>
  <si>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</si>
  <si>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</si>
  <si>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</si>
  <si>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</si>
  <si>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</si>
  <si>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</si>
  <si>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</si>
  <si>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</si>
  <si>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</si>
  <si>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</si>
  <si>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</si>
  <si>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</si>
  <si>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</si>
  <si>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</si>
  <si>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</si>
  <si>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</si>
  <si>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</si>
  <si>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</si>
  <si>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</si>
  <si>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</si>
  <si>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</si>
  <si>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</si>
  <si>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</si>
  <si>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</si>
  <si>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</si>
  <si>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</si>
  <si>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</si>
  <si>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</si>
  <si>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</si>
  <si>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</si>
  <si>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</si>
  <si>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</si>
  <si>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</si>
  <si>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</si>
  <si>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</si>
  <si>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</si>
  <si>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</si>
  <si>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</si>
  <si>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</si>
  <si>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</si>
  <si>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</si>
  <si>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</si>
  <si>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</si>
  <si>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</si>
  <si>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</si>
  <si>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</si>
  <si>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</si>
  <si>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</si>
  <si>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</si>
  <si>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</si>
  <si>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</si>
  <si>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</si>
  <si>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</si>
  <si>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</si>
  <si>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</si>
  <si>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</si>
  <si>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</si>
  <si>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</si>
  <si>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</si>
  <si>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</si>
  <si>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</si>
  <si>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</si>
  <si>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</si>
  <si>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</si>
  <si>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</si>
  <si>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</si>
  <si>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</si>
  <si>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</si>
  <si>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</si>
  <si>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</si>
  <si>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</si>
  <si>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</si>
  <si>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</si>
  <si>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</si>
  <si>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</si>
  <si>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</si>
  <si>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</si>
  <si>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</si>
  <si>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</si>
  <si>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</si>
  <si>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</si>
  <si>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</si>
  <si>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</si>
  <si>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</si>
  <si>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</si>
  <si>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</si>
  <si>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</si>
  <si>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</si>
  <si>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</si>
  <si>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</si>
  <si>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</si>
  <si>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</si>
  <si>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</si>
  <si>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</si>
  <si>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</si>
  <si>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</si>
  <si>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</si>
  <si>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</si>
  <si>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</si>
  <si>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</si>
  <si>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</si>
  <si>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</si>
  <si>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</si>
  <si>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</si>
  <si>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</si>
  <si>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</si>
  <si>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</si>
  <si>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</si>
  <si>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</si>
  <si>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</si>
  <si>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</si>
  <si>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</si>
  <si>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</si>
  <si>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</si>
  <si>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</si>
  <si>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</si>
  <si>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</si>
  <si>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</si>
  <si>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</si>
  <si>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</si>
  <si>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</si>
  <si>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</si>
  <si>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</si>
  <si>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</si>
  <si>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</si>
  <si>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</si>
  <si>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</si>
  <si>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</si>
  <si>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</si>
  <si>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</si>
  <si>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</si>
  <si>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</si>
  <si>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</si>
  <si>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</si>
  <si>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</si>
  <si>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</si>
  <si>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</si>
  <si>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</si>
  <si>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</si>
  <si>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</si>
  <si>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</si>
  <si>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</si>
  <si>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</si>
  <si>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</si>
  <si>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</si>
  <si>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</si>
  <si>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</si>
  <si>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</si>
  <si>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</si>
  <si>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</si>
  <si>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</si>
  <si>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</si>
  <si>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</si>
  <si>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</si>
  <si>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</si>
  <si>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</si>
  <si>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</si>
  <si>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</si>
  <si>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</si>
  <si>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</si>
  <si>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</si>
  <si>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</si>
  <si>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</si>
  <si>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</si>
  <si>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</si>
  <si>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</si>
  <si>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</si>
  <si>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</si>
  <si>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</si>
  <si>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</si>
  <si>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</si>
  <si>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</si>
  <si>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</si>
  <si>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</si>
  <si>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</si>
  <si>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</si>
  <si>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</si>
  <si>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</si>
  <si>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</si>
  <si>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</si>
  <si>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</si>
  <si>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</si>
  <si>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</si>
  <si>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</si>
  <si>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</si>
  <si>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</si>
  <si>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</si>
  <si>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</si>
  <si>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</si>
  <si>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</si>
  <si>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</si>
  <si>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</si>
  <si>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</si>
  <si>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</si>
  <si>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</si>
  <si>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</si>
  <si>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</si>
  <si>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</si>
  <si>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</si>
  <si>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</si>
  <si>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</si>
  <si>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</si>
  <si>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</si>
  <si>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</si>
  <si>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</si>
  <si>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</si>
  <si>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</si>
  <si>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</si>
  <si>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</si>
  <si>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</si>
  <si>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</si>
  <si>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</si>
  <si>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</si>
  <si>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</si>
  <si>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</si>
  <si>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</si>
  <si>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</si>
  <si>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</si>
  <si>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</si>
  <si>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</si>
  <si>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</si>
  <si>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</si>
  <si>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</si>
  <si>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</si>
  <si>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</si>
  <si>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</si>
  <si>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</si>
  <si>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</si>
  <si>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</si>
  <si>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</si>
  <si>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</si>
  <si>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</si>
  <si>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</si>
  <si>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</si>
  <si>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</si>
  <si>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</si>
  <si>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</si>
  <si>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</si>
  <si>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</si>
  <si>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</si>
  <si>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</si>
  <si>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</si>
  <si>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</si>
  <si>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</si>
  <si>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</si>
  <si>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</si>
  <si>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</si>
  <si>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</si>
  <si>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</si>
  <si>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</si>
  <si>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</si>
  <si>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</si>
  <si>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</si>
  <si>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</si>
  <si>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</si>
  <si>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</si>
  <si>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</si>
  <si>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</si>
  <si>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</si>
  <si>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</si>
  <si>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</si>
  <si>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</si>
  <si>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</si>
  <si>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</si>
  <si>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</si>
  <si>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</si>
  <si>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</si>
  <si>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</si>
  <si>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</si>
  <si>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</si>
  <si>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</si>
  <si>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</si>
  <si>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</si>
  <si>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</si>
  <si>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</si>
  <si>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</si>
  <si>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</si>
  <si>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</si>
  <si>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</si>
  <si>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</si>
  <si>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</si>
  <si>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</si>
  <si>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</si>
  <si>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</si>
  <si>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</si>
  <si>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</si>
  <si>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</si>
  <si>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</si>
  <si>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</si>
  <si>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</si>
  <si>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</si>
  <si>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</si>
  <si>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</si>
  <si>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</si>
  <si>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</si>
  <si>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</si>
  <si>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</si>
  <si>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</si>
  <si>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</si>
  <si>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</si>
  <si>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</si>
  <si>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</si>
  <si>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</si>
  <si>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</si>
  <si>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</si>
  <si>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</si>
  <si>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</si>
  <si>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</si>
  <si>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</si>
  <si>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</si>
  <si>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</si>
  <si>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</si>
  <si>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</si>
  <si>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</si>
  <si>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</si>
  <si>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</si>
  <si>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</si>
  <si>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</si>
  <si>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</si>
  <si>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</si>
  <si>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</si>
  <si>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</si>
  <si>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</si>
  <si>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</si>
  <si>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</si>
  <si>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</si>
  <si>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</si>
  <si>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</si>
  <si>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</si>
  <si>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</si>
  <si>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</si>
  <si>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</si>
  <si>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</si>
  <si>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</si>
  <si>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</si>
  <si>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</si>
  <si>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</si>
  <si>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</si>
  <si>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</si>
  <si>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</si>
  <si>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</si>
  <si>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</si>
  <si>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</si>
  <si>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</si>
  <si>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</si>
  <si>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</si>
  <si>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</si>
  <si>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</si>
  <si>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</si>
  <si>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</si>
  <si>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</si>
  <si>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</si>
  <si>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</si>
  <si>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</si>
  <si>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</si>
  <si>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</si>
  <si>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</si>
  <si>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</si>
  <si>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</si>
  <si>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</si>
  <si>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</si>
  <si>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</si>
  <si>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</si>
  <si>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</si>
  <si>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</si>
  <si>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</si>
  <si>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</si>
  <si>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</si>
  <si>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</si>
  <si>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</si>
  <si>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</si>
  <si>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</si>
  <si>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</si>
  <si>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</si>
  <si>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</si>
  <si>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</si>
  <si>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</si>
  <si>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</si>
  <si>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</si>
  <si>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</si>
  <si>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</si>
  <si>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</si>
  <si>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</si>
  <si>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</si>
  <si>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</si>
  <si>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</si>
  <si>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</si>
  <si>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</si>
  <si>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</si>
  <si>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</si>
  <si>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</si>
  <si>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</si>
  <si>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</si>
  <si>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</si>
  <si>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</si>
  <si>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</si>
  <si>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</si>
  <si>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</si>
  <si>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</si>
  <si>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</si>
  <si>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</si>
  <si>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</si>
  <si>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</si>
  <si>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</si>
  <si>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</si>
  <si>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</si>
  <si>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</si>
  <si>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</si>
  <si>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</si>
  <si>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</si>
  <si>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</si>
  <si>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</si>
  <si>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</si>
  <si>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</si>
  <si>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</si>
  <si>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</si>
  <si>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</si>
  <si>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</si>
  <si>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</si>
  <si>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</si>
  <si>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</si>
  <si>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</si>
  <si>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</si>
  <si>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</si>
  <si>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</si>
  <si>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</si>
  <si>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</si>
  <si>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</si>
  <si>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</si>
  <si>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</si>
  <si>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</si>
  <si>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</si>
  <si>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</si>
  <si>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</si>
  <si>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</si>
  <si>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</si>
  <si>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</si>
  <si>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</si>
  <si>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</si>
  <si>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</si>
  <si>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</si>
  <si>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</si>
  <si>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</si>
  <si>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</si>
  <si>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</si>
  <si>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</si>
  <si>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</si>
  <si>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</si>
  <si>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</si>
  <si>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</si>
  <si>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</si>
  <si>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</si>
  <si>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</si>
  <si>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</si>
  <si>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</si>
  <si>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</si>
  <si>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</si>
  <si>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</si>
  <si>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</si>
  <si>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</si>
  <si>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</si>
  <si>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</si>
  <si>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</si>
  <si>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</si>
  <si>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</si>
  <si>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</si>
  <si>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</si>
  <si>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</si>
  <si>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</si>
  <si>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</si>
  <si>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</si>
  <si>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</si>
  <si>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</si>
  <si>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</si>
  <si>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</si>
  <si>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</si>
  <si>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</si>
  <si>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</si>
  <si>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</si>
  <si>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</si>
  <si>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</si>
  <si>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</si>
  <si>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</si>
  <si>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</si>
  <si>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</si>
  <si>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</si>
  <si>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</si>
  <si>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</si>
  <si>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</si>
  <si>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</si>
  <si>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</si>
  <si>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</si>
  <si>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</si>
  <si>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</si>
  <si>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</si>
  <si>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</si>
  <si>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</si>
  <si>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</si>
  <si>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</si>
  <si>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</si>
  <si>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</si>
  <si>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</si>
  <si>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</si>
  <si>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</si>
  <si>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</si>
  <si>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</si>
  <si>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</si>
  <si>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</si>
  <si>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</si>
  <si>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</si>
  <si>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</si>
  <si>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</si>
  <si>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</si>
  <si>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</si>
  <si>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</si>
  <si>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</si>
  <si>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</si>
  <si>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</si>
  <si>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</si>
  <si>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</si>
  <si>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</si>
  <si>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</si>
  <si>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</si>
  <si>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</si>
  <si>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</si>
  <si>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</si>
  <si>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</si>
  <si>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</si>
  <si>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</si>
  <si>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</si>
  <si>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</si>
  <si>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</si>
  <si>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</si>
  <si>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</si>
  <si>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</si>
  <si>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</si>
  <si>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</si>
  <si>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</si>
  <si>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</si>
  <si>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</si>
  <si>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</si>
  <si>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</si>
  <si>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</si>
  <si>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</si>
  <si>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</si>
  <si>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</si>
  <si>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</si>
  <si>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</si>
  <si>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</si>
  <si>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</si>
  <si>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</si>
  <si>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</si>
  <si>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</si>
  <si>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</si>
  <si>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</si>
  <si>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</si>
  <si>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</si>
  <si>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</si>
  <si>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</si>
  <si>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</si>
  <si>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</si>
  <si>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</si>
  <si>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</si>
  <si>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</si>
  <si>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</si>
  <si>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</si>
  <si>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</si>
  <si>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</si>
  <si>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</si>
  <si>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</si>
  <si>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</si>
  <si>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</si>
  <si>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</si>
  <si>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</si>
  <si>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</si>
  <si>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</si>
  <si>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</si>
  <si>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</si>
  <si>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</si>
  <si>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</si>
  <si>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</si>
  <si>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</si>
  <si>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</si>
  <si>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</si>
  <si>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</si>
  <si>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</si>
  <si>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</si>
  <si>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</si>
  <si>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</si>
  <si>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</si>
  <si>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</si>
  <si>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</si>
  <si>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</si>
  <si>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</si>
  <si>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</si>
  <si>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</si>
  <si>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</si>
  <si>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</si>
  <si>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</si>
  <si>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</si>
  <si>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</si>
  <si>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</si>
  <si>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</si>
  <si>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</si>
  <si>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</si>
  <si>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</si>
  <si>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</si>
  <si>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</si>
  <si>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</si>
  <si>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</si>
  <si>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</si>
  <si>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</si>
  <si>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</si>
  <si>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</si>
  <si>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</si>
  <si>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</si>
  <si>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</si>
  <si>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</si>
  <si>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</si>
  <si>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</si>
  <si>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</si>
  <si>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</si>
  <si>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</si>
  <si>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</si>
  <si>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</si>
  <si>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</si>
  <si>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</si>
  <si>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</si>
  <si>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</si>
  <si>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</si>
  <si>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</si>
  <si>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</si>
  <si>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</si>
  <si>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</si>
  <si>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</si>
  <si>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</si>
  <si>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</si>
  <si>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</si>
  <si>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</si>
  <si>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</si>
  <si>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</si>
  <si>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</si>
  <si>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</si>
  <si>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</si>
  <si>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</si>
  <si>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</si>
  <si>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</si>
  <si>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</si>
  <si>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</si>
  <si>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</si>
  <si>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</si>
  <si>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</si>
  <si>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</si>
  <si>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</si>
  <si>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</si>
  <si>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</si>
  <si>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</si>
  <si>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</si>
  <si>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</si>
  <si>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</si>
  <si>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</si>
  <si>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</si>
  <si>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</si>
  <si>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</si>
  <si>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</si>
  <si>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</si>
  <si>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</si>
  <si>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</si>
  <si>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</si>
  <si>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</si>
  <si>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</si>
  <si>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</si>
  <si>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</si>
  <si>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</si>
  <si>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</si>
  <si>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</si>
  <si>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</si>
  <si>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</si>
  <si>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</si>
  <si>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</si>
  <si>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</si>
  <si>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</si>
  <si>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</si>
  <si>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</si>
  <si>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</si>
  <si>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</si>
  <si>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</si>
  <si>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</si>
  <si>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</si>
  <si>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</si>
  <si>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</si>
  <si>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</si>
  <si>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</si>
  <si>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</si>
  <si>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</si>
  <si>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</si>
  <si>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</si>
  <si>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</si>
  <si>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</si>
  <si>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</si>
  <si>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</si>
  <si>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</si>
  <si>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</si>
  <si>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</si>
  <si>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</si>
  <si>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</si>
  <si>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</si>
  <si>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</si>
  <si>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</si>
  <si>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</si>
  <si>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</si>
  <si>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</si>
  <si>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</si>
  <si>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</si>
  <si>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</si>
  <si>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</si>
  <si>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</si>
  <si>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</si>
  <si>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</si>
  <si>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</si>
  <si>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</si>
  <si>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</si>
  <si>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</si>
  <si>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</si>
  <si>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</si>
  <si>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</si>
  <si>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</si>
  <si>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</si>
  <si>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</si>
  <si>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</si>
  <si>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</si>
  <si>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</si>
  <si>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</si>
  <si>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</si>
  <si>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</si>
  <si>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</si>
  <si>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</si>
  <si>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</si>
  <si>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</si>
  <si>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</si>
  <si>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</si>
  <si>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</si>
  <si>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</si>
  <si>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</si>
  <si>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</si>
  <si>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</si>
  <si>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</si>
  <si>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</si>
  <si>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</si>
  <si>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</si>
  <si>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</si>
  <si>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</si>
  <si>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</si>
  <si>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</si>
  <si>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</si>
  <si>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</si>
  <si>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</si>
  <si>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</si>
  <si>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</si>
  <si>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</si>
  <si>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</si>
  <si>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</si>
  <si>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</si>
  <si>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</si>
  <si>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</si>
  <si>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</si>
  <si>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</si>
  <si>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</si>
  <si>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</si>
  <si>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</si>
  <si>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</si>
  <si>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</si>
  <si>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</si>
  <si>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</si>
  <si>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</si>
  <si>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</si>
  <si>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</si>
  <si>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</si>
  <si>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</si>
  <si>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</si>
  <si>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</si>
  <si>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</si>
  <si>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</si>
  <si>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</si>
  <si>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</si>
  <si>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</si>
  <si>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</si>
  <si>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</si>
  <si>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</si>
  <si>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</si>
  <si>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</si>
  <si>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</si>
  <si>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</si>
  <si>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</si>
  <si>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</si>
  <si>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</si>
  <si>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</si>
  <si>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</si>
  <si>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</si>
  <si>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</si>
  <si>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</si>
  <si>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</si>
  <si>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</si>
  <si>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</si>
  <si>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</si>
  <si>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</si>
  <si>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</si>
  <si>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</si>
  <si>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</si>
  <si>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</si>
  <si>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</si>
  <si>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</si>
  <si>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</si>
  <si>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</si>
  <si>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</si>
  <si>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</si>
  <si>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</si>
  <si>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</si>
  <si>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</si>
  <si>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</si>
  <si>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</si>
  <si>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</si>
  <si>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</si>
  <si>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</si>
  <si>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</si>
  <si>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</si>
  <si>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</si>
  <si>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</si>
  <si>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</si>
  <si>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</si>
  <si>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</si>
  <si>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</si>
  <si>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</si>
  <si>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</si>
  <si>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</si>
  <si>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</si>
  <si>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</si>
  <si>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</si>
  <si>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</si>
  <si>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</si>
  <si>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</si>
  <si>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</si>
  <si>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</si>
  <si>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</si>
  <si>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</si>
  <si>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</si>
  <si>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</si>
  <si>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</si>
  <si>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</si>
  <si>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</si>
  <si>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</si>
  <si>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</si>
  <si>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</si>
  <si>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</si>
  <si>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</si>
  <si>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</si>
  <si>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</si>
  <si>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</si>
  <si>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</si>
  <si>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</si>
  <si>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</si>
  <si>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</si>
  <si>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</si>
  <si>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</si>
  <si>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</si>
  <si>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</si>
  <si>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</si>
  <si>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</si>
  <si>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</si>
  <si>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</si>
  <si>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</si>
  <si>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</si>
  <si>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</si>
  <si>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</si>
  <si>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</si>
  <si>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</si>
  <si>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</si>
  <si>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</si>
  <si>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</si>
  <si>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</si>
  <si>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</si>
  <si>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</si>
  <si>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</si>
  <si>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</si>
  <si>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</si>
  <si>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</si>
  <si>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</si>
  <si>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</si>
  <si>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</si>
  <si>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</si>
  <si>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</si>
  <si>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</si>
  <si>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</si>
  <si>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</si>
  <si>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</si>
  <si>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</si>
  <si>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</si>
  <si>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</si>
  <si>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</si>
  <si>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</si>
  <si>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</si>
  <si>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</si>
  <si>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</si>
  <si>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</si>
  <si>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</si>
  <si>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</si>
  <si>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</si>
  <si>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</si>
  <si>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</si>
  <si>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</si>
  <si>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</si>
  <si>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</si>
  <si>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</si>
  <si>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</si>
  <si>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</si>
  <si>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</si>
  <si>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</si>
  <si>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</si>
  <si>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</si>
  <si>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</si>
  <si>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</si>
  <si>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</si>
  <si>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</si>
  <si>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</si>
  <si>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</si>
  <si>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</si>
  <si>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</si>
  <si>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</si>
  <si>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</si>
  <si>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</si>
  <si>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</si>
  <si>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</si>
  <si>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</si>
  <si>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</si>
  <si>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</si>
  <si>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</si>
  <si>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</si>
  <si>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</si>
  <si>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</si>
  <si>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</si>
  <si>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</si>
  <si>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</si>
  <si>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</si>
  <si>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</si>
  <si>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</si>
  <si>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</si>
  <si>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</si>
  <si>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</si>
  <si>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</si>
  <si>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</si>
  <si>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</si>
  <si>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</si>
  <si>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</si>
  <si>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</si>
  <si>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</si>
  <si>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</si>
  <si>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</si>
  <si>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</si>
  <si>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</si>
  <si>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</si>
  <si>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</si>
  <si>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</si>
  <si>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</si>
  <si>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</si>
  <si>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</si>
  <si>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</si>
  <si>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</si>
  <si>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</si>
  <si>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</si>
  <si>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</si>
  <si>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</si>
  <si>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</si>
  <si>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</si>
  <si>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</si>
  <si>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</si>
  <si>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</si>
  <si>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</si>
  <si>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</si>
  <si>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</si>
  <si>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</si>
  <si>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</si>
  <si>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</si>
  <si>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</si>
  <si>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</si>
  <si>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</si>
  <si>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</si>
  <si>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</si>
  <si>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</si>
  <si>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</si>
  <si>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</si>
  <si>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</si>
  <si>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</si>
  <si>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</si>
  <si>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</si>
  <si>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</si>
  <si>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</si>
  <si>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</si>
  <si>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</si>
  <si>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</si>
  <si>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</si>
  <si>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</si>
  <si>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</si>
  <si>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</si>
  <si>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</si>
  <si>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</si>
  <si>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</si>
  <si>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</si>
  <si>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</si>
  <si>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</si>
  <si>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</si>
  <si>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</si>
  <si>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</si>
  <si>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</si>
  <si>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</si>
  <si>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</si>
  <si>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</si>
  <si>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</si>
  <si>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</si>
  <si>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</si>
  <si>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</si>
  <si>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</si>
  <si>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</si>
  <si>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</si>
  <si>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</si>
  <si>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</si>
  <si>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</si>
  <si>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</si>
  <si>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</si>
  <si>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</si>
  <si>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</si>
  <si>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</si>
  <si>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</si>
  <si>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</si>
  <si>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</si>
  <si>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</si>
  <si>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</si>
  <si>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</si>
  <si>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</si>
  <si>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</si>
  <si>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</si>
  <si>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</si>
  <si>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</si>
  <si>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</si>
  <si>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</si>
  <si>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</si>
  <si>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</si>
  <si>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</si>
  <si>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</si>
  <si>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</si>
  <si>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</si>
  <si>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</si>
  <si>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</si>
  <si>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</si>
  <si>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</si>
  <si>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</si>
  <si>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</si>
  <si>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</si>
  <si>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</si>
  <si>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</si>
  <si>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</si>
  <si>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</si>
  <si>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</si>
  <si>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</si>
  <si>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</si>
  <si>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</si>
  <si>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</si>
  <si>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</si>
  <si>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</si>
  <si>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</si>
  <si>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</si>
  <si>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</si>
  <si>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</si>
  <si>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</si>
  <si>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</si>
  <si>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</si>
  <si>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</si>
  <si>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</si>
  <si>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</si>
  <si>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</si>
  <si>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</si>
  <si>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</si>
  <si>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</si>
  <si>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</si>
  <si>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</si>
  <si>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</si>
  <si>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</si>
  <si>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</si>
  <si>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</si>
  <si>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</si>
  <si>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</si>
  <si>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</si>
  <si>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</si>
  <si>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</si>
  <si>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</si>
  <si>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</si>
  <si>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</si>
  <si>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</si>
  <si>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</si>
  <si>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</si>
  <si>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</si>
  <si>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</si>
  <si>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</si>
  <si>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</si>
  <si>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</si>
  <si>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</si>
  <si>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</si>
  <si>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</si>
  <si>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</si>
  <si>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</si>
  <si>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</si>
  <si>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</si>
  <si>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</si>
  <si>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</si>
  <si>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</si>
  <si>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</si>
  <si>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</si>
  <si>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</si>
  <si>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</si>
  <si>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</si>
  <si>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</si>
  <si>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</si>
  <si>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</si>
  <si>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</si>
  <si>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</si>
  <si>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</si>
  <si>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</si>
  <si>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</si>
  <si>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</si>
  <si>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</si>
  <si>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</si>
  <si>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</si>
  <si>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</si>
  <si>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</si>
  <si>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</si>
  <si>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</si>
  <si>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</si>
  <si>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</si>
  <si>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</si>
  <si>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</si>
  <si>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</si>
  <si>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</si>
  <si>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</si>
  <si>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</si>
  <si>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</si>
  <si>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</si>
  <si>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</si>
  <si>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</si>
  <si>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</si>
  <si>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</si>
  <si>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</si>
  <si>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</si>
  <si>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</si>
  <si>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</si>
  <si>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</si>
  <si>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</si>
  <si>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</si>
  <si>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</si>
  <si>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</si>
  <si>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</si>
  <si>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</si>
  <si>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</si>
  <si>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</si>
  <si>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</si>
  <si>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</si>
  <si>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</si>
  <si>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</si>
  <si>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</si>
  <si>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</si>
  <si>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</si>
  <si>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</si>
  <si>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</si>
  <si>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</si>
  <si>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</si>
  <si>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</si>
  <si>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</si>
  <si>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</si>
  <si>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</si>
  <si>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</si>
  <si>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</si>
  <si>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</si>
  <si>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</si>
  <si>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</si>
  <si>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</si>
  <si>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</si>
  <si>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</si>
  <si>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</si>
  <si>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</si>
  <si>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</si>
  <si>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</si>
  <si>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</si>
  <si>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</si>
  <si>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</si>
  <si>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</si>
  <si>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</si>
  <si>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</si>
  <si>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</si>
  <si>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</si>
  <si>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</si>
  <si>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</si>
  <si>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</si>
  <si>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</si>
  <si>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</si>
  <si>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</si>
  <si>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</si>
  <si>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</si>
  <si>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</si>
  <si>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</si>
  <si>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</si>
  <si>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</si>
  <si>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</si>
  <si>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</si>
  <si>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</si>
  <si>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</si>
  <si>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</si>
  <si>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</si>
  <si>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</si>
  <si>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</si>
  <si>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</si>
  <si>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</si>
  <si>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</si>
  <si>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</si>
  <si>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</si>
  <si>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</si>
  <si>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</si>
  <si>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</si>
  <si>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</si>
  <si>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</si>
  <si>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</si>
  <si>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</si>
  <si>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</si>
  <si>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</si>
  <si>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</si>
  <si>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</si>
  <si>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</si>
  <si>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</si>
  <si>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</si>
  <si>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</si>
  <si>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</si>
  <si>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</si>
  <si>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</si>
  <si>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</si>
  <si>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</si>
  <si>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</si>
  <si>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</si>
  <si>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</si>
  <si>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</si>
  <si>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</si>
  <si>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</si>
  <si>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</si>
  <si>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</si>
  <si>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</si>
  <si>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</si>
  <si>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</si>
  <si>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</si>
  <si>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</si>
  <si>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</si>
  <si>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</si>
  <si>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</si>
  <si>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</si>
  <si>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</si>
  <si>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</si>
  <si>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</si>
  <si>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</si>
  <si>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</si>
  <si>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</si>
  <si>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</si>
  <si>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</si>
  <si>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</si>
  <si>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</si>
  <si>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</si>
  <si>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</si>
  <si>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</si>
  <si>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</si>
  <si>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</si>
  <si>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</si>
  <si>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</si>
  <si>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</si>
  <si>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</si>
  <si>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</si>
  <si>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</si>
  <si>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</si>
  <si>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</si>
  <si>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</si>
  <si>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</si>
  <si>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</si>
  <si>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</si>
  <si>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</si>
  <si>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</si>
  <si>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</si>
  <si>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</si>
  <si>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</si>
  <si>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</si>
  <si>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</si>
  <si>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</si>
  <si>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</si>
  <si>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</si>
  <si>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</si>
  <si>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</si>
  <si>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</si>
  <si>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</si>
  <si>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</si>
  <si>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</si>
  <si>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</si>
  <si>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</si>
  <si>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</si>
  <si>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</si>
  <si>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</si>
  <si>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</si>
  <si>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</si>
  <si>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</si>
  <si>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</si>
  <si>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</si>
  <si>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</si>
  <si>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</si>
  <si>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</si>
  <si>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</si>
  <si>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</si>
  <si>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</si>
  <si>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</si>
  <si>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</si>
  <si>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</si>
  <si>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</si>
  <si>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</si>
  <si>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</si>
  <si>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</si>
  <si>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</si>
  <si>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</si>
  <si>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</si>
  <si>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</si>
  <si>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</si>
  <si>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</si>
  <si>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</si>
  <si>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</si>
  <si>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</si>
  <si>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</si>
  <si>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</si>
  <si>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</si>
  <si>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</si>
  <si>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</si>
  <si>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</si>
  <si>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</si>
  <si>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</si>
  <si>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</si>
  <si>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</si>
  <si>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</si>
  <si>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</si>
  <si>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</si>
  <si>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</si>
  <si>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</si>
  <si>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</si>
  <si>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</si>
  <si>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</si>
  <si>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</si>
  <si>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</si>
  <si>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</si>
  <si>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</si>
  <si>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</si>
  <si>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</si>
  <si>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</si>
  <si>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</si>
  <si>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</si>
  <si>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</si>
  <si>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</si>
  <si>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</si>
  <si>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</si>
  <si>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</si>
  <si>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</si>
  <si>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</si>
  <si>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</si>
  <si>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</si>
  <si>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</si>
  <si>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</si>
  <si>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</si>
  <si>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</si>
  <si>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</si>
  <si>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</si>
  <si>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</si>
  <si>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</si>
  <si>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</si>
  <si>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</si>
  <si>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</si>
  <si>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</si>
  <si>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</si>
  <si>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</si>
  <si>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</si>
  <si>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</si>
  <si>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</si>
  <si>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</si>
  <si>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</si>
  <si>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</si>
  <si>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</si>
  <si>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</si>
  <si>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</si>
  <si>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</si>
  <si>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</si>
  <si>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</si>
  <si>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</si>
  <si>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</si>
  <si>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</si>
  <si>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</si>
  <si>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</si>
  <si>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</si>
  <si>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</si>
  <si>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</si>
  <si>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</si>
  <si>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</si>
  <si>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</si>
  <si>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</si>
  <si>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</si>
  <si>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</si>
  <si>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</si>
  <si>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</si>
  <si>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</si>
  <si>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</si>
  <si>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</si>
  <si>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</si>
  <si>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</si>
  <si>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</si>
  <si>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</si>
  <si>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</si>
  <si>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</si>
  <si>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</si>
  <si>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</si>
  <si>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</si>
  <si>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</si>
  <si>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</si>
  <si>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</si>
  <si>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</si>
  <si>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</si>
  <si>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</si>
  <si>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</si>
  <si>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</si>
  <si>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</si>
  <si>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</si>
  <si>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</si>
  <si>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</si>
  <si>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</si>
  <si>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</si>
  <si>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</si>
  <si>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</si>
  <si>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</si>
  <si>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</si>
  <si>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</si>
  <si>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</si>
  <si>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</si>
  <si>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</si>
  <si>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</si>
  <si>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</si>
  <si>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</si>
  <si>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</si>
  <si>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</si>
  <si>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</si>
  <si>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</si>
  <si>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</si>
  <si>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</si>
  <si>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</si>
  <si>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</si>
  <si>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</si>
  <si>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</si>
  <si>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</si>
  <si>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</si>
  <si>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</si>
  <si>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</si>
  <si>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</si>
  <si>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</si>
  <si>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</si>
  <si>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</si>
  <si>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</si>
  <si>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</si>
  <si>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</si>
  <si>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</si>
  <si>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</si>
  <si>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</si>
  <si>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</si>
  <si>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</si>
  <si>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</si>
  <si>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</si>
  <si>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</si>
  <si>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</si>
  <si>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</si>
  <si>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</si>
  <si>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</si>
  <si>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</si>
  <si>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</si>
  <si>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</si>
  <si>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</si>
  <si>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</si>
  <si>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</si>
  <si>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</si>
  <si>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</si>
  <si>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</si>
  <si>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</si>
  <si>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</si>
  <si>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</si>
  <si>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</si>
  <si>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</si>
  <si>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</si>
  <si>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</si>
  <si>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</si>
  <si>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</si>
  <si>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</si>
  <si>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</si>
  <si>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</si>
  <si>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</si>
  <si>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</si>
  <si>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</si>
  <si>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</si>
  <si>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</si>
  <si>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</si>
  <si>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</si>
  <si>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</si>
  <si>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</si>
  <si>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</si>
  <si>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</si>
  <si>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</si>
  <si>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</si>
  <si>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</si>
  <si>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</si>
  <si>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</si>
  <si>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</si>
  <si>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</si>
  <si>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</si>
  <si>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</si>
  <si>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</si>
  <si>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</si>
  <si>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</si>
  <si>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</si>
  <si>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</si>
  <si>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</si>
  <si>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</si>
  <si>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</si>
  <si>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</si>
  <si>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</si>
  <si>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</si>
  <si>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</si>
  <si>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</si>
  <si>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</si>
  <si>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</si>
  <si>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</si>
  <si>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</si>
  <si>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</si>
  <si>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</si>
  <si>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</si>
  <si>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</si>
  <si>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</si>
  <si>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</si>
  <si>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</si>
  <si>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</si>
  <si>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</si>
  <si>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</si>
  <si>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</si>
  <si>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</si>
  <si>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</si>
  <si>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</si>
  <si>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</si>
  <si>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</si>
  <si>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</si>
  <si>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</si>
  <si>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</si>
  <si>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</si>
  <si>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</si>
  <si>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</si>
  <si>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</si>
  <si>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</si>
  <si>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</si>
  <si>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</si>
  <si>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</si>
  <si>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</si>
  <si>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</si>
  <si>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</si>
  <si>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</si>
  <si>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</si>
  <si>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</si>
  <si>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</si>
  <si>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</si>
  <si>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</si>
  <si>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</si>
  <si>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</si>
  <si>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</si>
  <si>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</si>
  <si>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</si>
  <si>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</si>
  <si>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</si>
  <si>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</si>
  <si>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</si>
  <si>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</si>
  <si>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</si>
  <si>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</si>
  <si>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</si>
  <si>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</si>
  <si>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</si>
  <si>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</si>
  <si>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</si>
  <si>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</si>
  <si>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</si>
  <si>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</si>
  <si>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</si>
  <si>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</si>
  <si>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</si>
  <si>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</si>
  <si>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</si>
  <si>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</si>
  <si>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</si>
  <si>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</si>
  <si>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</si>
  <si>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</si>
  <si>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</si>
  <si>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</si>
  <si>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</si>
  <si>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</si>
  <si>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</si>
  <si>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</si>
  <si>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</si>
  <si>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</si>
  <si>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</si>
  <si>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</si>
  <si>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</si>
  <si>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</si>
  <si>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</si>
  <si>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</si>
  <si>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</si>
  <si>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</si>
  <si>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</si>
  <si>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</si>
  <si>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</si>
  <si>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</si>
  <si>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</si>
  <si>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</si>
  <si>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</si>
  <si>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</si>
  <si>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</si>
  <si>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</si>
  <si>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</si>
  <si>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</si>
  <si>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</si>
  <si>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</si>
  <si>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</si>
  <si>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</si>
  <si>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</si>
  <si>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</si>
  <si>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</si>
  <si>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</si>
  <si>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</si>
  <si>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</si>
  <si>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</si>
  <si>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</si>
  <si>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</si>
  <si>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</si>
  <si>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</si>
  <si>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</si>
  <si>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</si>
  <si>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</si>
  <si>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</si>
  <si>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</si>
  <si>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</si>
  <si>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</si>
  <si>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</si>
  <si>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</si>
  <si>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</si>
  <si>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</si>
  <si>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</si>
  <si>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</si>
  <si>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</si>
  <si>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</si>
  <si>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</si>
  <si>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</si>
  <si>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</si>
  <si>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</si>
  <si>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</si>
  <si>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</si>
  <si>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</si>
  <si>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</si>
  <si>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</si>
  <si>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</si>
  <si>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</si>
  <si>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</si>
  <si>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</si>
  <si>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</si>
  <si>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</si>
  <si>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</si>
  <si>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</si>
  <si>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</si>
  <si>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</si>
  <si>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</si>
  <si>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</si>
  <si>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</si>
  <si>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</si>
  <si>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</si>
  <si>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</si>
  <si>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</si>
  <si>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</si>
  <si>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</si>
  <si>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</si>
  <si>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</si>
  <si>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</si>
  <si>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</si>
  <si>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</si>
  <si>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</si>
  <si>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</si>
  <si>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</si>
  <si>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</si>
  <si>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</si>
  <si>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</si>
  <si>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</si>
  <si>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</si>
  <si>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</si>
  <si>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</si>
  <si>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</si>
  <si>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</si>
  <si>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</si>
  <si>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</si>
  <si>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</si>
  <si>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</si>
  <si>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</si>
  <si>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</si>
  <si>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</si>
  <si>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</si>
  <si>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</si>
  <si>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</si>
  <si>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</si>
  <si>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</si>
  <si>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</si>
  <si>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</si>
  <si>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</si>
  <si>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</si>
  <si>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</si>
  <si>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</si>
  <si>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</si>
  <si>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</si>
  <si>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</si>
  <si>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</si>
  <si>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</si>
  <si>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</si>
  <si>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</si>
  <si>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</si>
  <si>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</si>
  <si>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</si>
  <si>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</si>
  <si>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</si>
  <si>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</si>
  <si>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</si>
  <si>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</si>
  <si>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</si>
  <si>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</si>
  <si>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</si>
  <si>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</si>
  <si>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</si>
  <si>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</si>
  <si>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</si>
  <si>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</si>
  <si>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</si>
  <si>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</si>
  <si>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</si>
  <si>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</si>
  <si>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</si>
  <si>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</si>
  <si>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</si>
  <si>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</si>
  <si>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</si>
  <si>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</si>
  <si>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</si>
  <si>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</si>
  <si>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</si>
  <si>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</si>
  <si>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</si>
  <si>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</si>
  <si>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</si>
  <si>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</si>
  <si>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</si>
  <si>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</si>
  <si>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</si>
  <si>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</si>
  <si>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</si>
  <si>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</si>
  <si>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</si>
  <si>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</si>
  <si>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</si>
  <si>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</si>
  <si>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</si>
  <si>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</si>
  <si>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</si>
  <si>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</si>
  <si>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</si>
  <si>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</si>
  <si>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</si>
  <si>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</si>
  <si>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</si>
  <si>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</si>
  <si>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</si>
  <si>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</si>
  <si>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</si>
  <si>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</si>
  <si>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</si>
  <si>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</si>
  <si>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</si>
  <si>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</si>
  <si>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</si>
  <si>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</si>
  <si>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</si>
  <si>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</si>
  <si>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</si>
  <si>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</si>
  <si>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</si>
  <si>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</si>
  <si>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</si>
  <si>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</si>
  <si>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</si>
  <si>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</si>
  <si>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</si>
  <si>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</si>
  <si>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</si>
  <si>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</si>
  <si>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</si>
  <si>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</si>
  <si>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</si>
  <si>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</si>
  <si>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</si>
  <si>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</si>
  <si>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</si>
  <si>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</si>
  <si>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</si>
  <si>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</si>
  <si>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</si>
  <si>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</si>
  <si>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</si>
  <si>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</si>
  <si>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</si>
  <si>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</si>
  <si>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</si>
  <si>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</si>
  <si>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</si>
  <si>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</si>
  <si>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</si>
  <si>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</si>
  <si>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</si>
  <si>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</si>
  <si>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</si>
  <si>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</si>
  <si>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</si>
  <si>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</si>
  <si>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</si>
  <si>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</si>
  <si>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</si>
  <si>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</si>
  <si>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</si>
  <si>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</si>
  <si>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</si>
  <si>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</si>
  <si>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</si>
  <si>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</si>
  <si>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</si>
  <si>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</si>
  <si>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</si>
  <si>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</si>
  <si>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</si>
  <si>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</si>
  <si>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</si>
  <si>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</si>
  <si>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</si>
  <si>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</si>
  <si>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</si>
  <si>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</si>
  <si>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</si>
  <si>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</si>
  <si>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</si>
  <si>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</si>
  <si>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</si>
  <si>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</si>
  <si>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</si>
  <si>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</si>
  <si>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</si>
  <si>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</si>
  <si>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</si>
  <si>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</si>
  <si>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</si>
  <si>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</si>
  <si>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</si>
  <si>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</si>
  <si>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</si>
  <si>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</si>
  <si>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</si>
  <si>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</si>
  <si>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</si>
  <si>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</si>
  <si>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</si>
  <si>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</si>
  <si>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</si>
  <si>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</si>
  <si>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</si>
  <si>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</si>
  <si>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</si>
  <si>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</si>
  <si>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</si>
  <si>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</si>
  <si>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</si>
  <si>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</si>
  <si>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</si>
  <si>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</si>
  <si>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</si>
  <si>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</si>
  <si>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</si>
  <si>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</si>
  <si>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</si>
  <si>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</si>
  <si>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</si>
  <si>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</si>
  <si>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</si>
  <si>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</si>
  <si>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</si>
  <si>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</si>
  <si>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</si>
  <si>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</si>
  <si>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</si>
  <si>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</si>
  <si>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</si>
  <si>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</si>
  <si>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</si>
  <si>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</si>
  <si>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</si>
  <si>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</si>
  <si>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</si>
  <si>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</si>
  <si>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</si>
  <si>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</si>
  <si>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</si>
  <si>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</si>
  <si>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</si>
  <si>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</si>
  <si>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</si>
  <si>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</si>
  <si>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</si>
  <si>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</si>
  <si>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</si>
  <si>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</si>
  <si>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</si>
  <si>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</si>
  <si>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</si>
  <si>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</si>
  <si>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</si>
  <si>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</si>
  <si>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</si>
  <si>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</si>
  <si>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</si>
  <si>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</si>
  <si>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</si>
  <si>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</si>
  <si>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</si>
  <si>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</si>
  <si>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</si>
  <si>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</si>
  <si>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</si>
  <si>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</si>
  <si>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</si>
  <si>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</si>
  <si>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</si>
  <si>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</si>
  <si>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</si>
  <si>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</si>
  <si>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</si>
  <si>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</si>
  <si>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</si>
  <si>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</si>
  <si>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</si>
  <si>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</si>
  <si>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</si>
  <si>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</si>
  <si>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</si>
  <si>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</si>
  <si>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</si>
  <si>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</si>
  <si>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</si>
  <si>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</si>
  <si>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</si>
  <si>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</si>
  <si>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</si>
  <si>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</si>
  <si>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</si>
  <si>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</si>
  <si>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</si>
  <si>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</si>
  <si>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</si>
  <si>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</si>
  <si>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</si>
  <si>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</si>
  <si>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</si>
  <si>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</si>
  <si>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</si>
  <si>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</si>
  <si>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</si>
  <si>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</si>
  <si>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</si>
  <si>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</si>
  <si>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</si>
  <si>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</si>
  <si>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</si>
  <si>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</si>
  <si>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</si>
  <si>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</si>
  <si>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</si>
  <si>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</si>
  <si>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</si>
  <si>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</si>
  <si>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</si>
  <si>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</si>
  <si>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</si>
  <si>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</si>
  <si>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</si>
  <si>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</si>
  <si>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</si>
  <si>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</si>
  <si>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</si>
  <si>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</si>
  <si>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</si>
  <si>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</si>
  <si>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</si>
  <si>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</si>
  <si>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</si>
  <si>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</si>
  <si>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</si>
  <si>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</si>
  <si>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</si>
  <si>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</si>
  <si>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</si>
  <si>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</si>
  <si>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</si>
  <si>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</si>
  <si>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</si>
  <si>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</si>
  <si>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</si>
  <si>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</si>
  <si>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</si>
  <si>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</si>
  <si>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</si>
  <si>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</si>
  <si>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</si>
  <si>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</si>
  <si>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</si>
  <si>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</si>
  <si>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</si>
  <si>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</si>
  <si>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</si>
  <si>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</si>
  <si>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</si>
  <si>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</si>
  <si>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</si>
  <si>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</si>
  <si>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</si>
  <si>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</si>
  <si>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</si>
  <si>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</si>
  <si>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</si>
  <si>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</si>
  <si>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</si>
  <si>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</si>
  <si>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</si>
  <si>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</si>
  <si>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</si>
  <si>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</si>
  <si>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</si>
  <si>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</si>
  <si>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</si>
  <si>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</si>
  <si>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</si>
  <si>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</si>
  <si>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</si>
  <si>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</si>
  <si>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</si>
  <si>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</si>
  <si>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</si>
  <si>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</si>
  <si>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</si>
  <si>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</si>
  <si>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</si>
  <si>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</si>
  <si>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</si>
  <si>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</si>
  <si>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</si>
  <si>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</si>
  <si>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</si>
  <si>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</si>
  <si>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</si>
  <si>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</si>
  <si>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</si>
  <si>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</si>
  <si>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</si>
  <si>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</si>
  <si>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</si>
  <si>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</si>
  <si>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</si>
  <si>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</si>
  <si>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</si>
  <si>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</si>
  <si>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</si>
  <si>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</si>
  <si>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</si>
  <si>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</si>
  <si>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</si>
  <si>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</si>
  <si>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</si>
  <si>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</si>
  <si>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</si>
  <si>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</si>
  <si>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</si>
  <si>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</si>
  <si>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</si>
  <si>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</si>
  <si>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</si>
  <si>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</si>
  <si>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</si>
  <si>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</si>
  <si>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</si>
  <si>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</si>
  <si>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</si>
  <si>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</si>
  <si>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</si>
  <si>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</si>
  <si>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</si>
  <si>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</si>
  <si>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</si>
  <si>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</si>
  <si>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</si>
  <si>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</si>
  <si>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</si>
  <si>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</si>
  <si>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</si>
  <si>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</si>
  <si>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</si>
  <si>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</si>
  <si>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</si>
  <si>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</si>
  <si>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</si>
  <si>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</si>
  <si>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</si>
  <si>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</si>
  <si>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</si>
  <si>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</si>
  <si>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</si>
  <si>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</si>
  <si>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</si>
  <si>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</si>
  <si>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</si>
  <si>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</si>
  <si>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</si>
  <si>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</si>
  <si>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</si>
  <si>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</si>
  <si>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</si>
  <si>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</si>
  <si>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</si>
  <si>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</si>
  <si>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</si>
  <si>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</si>
  <si>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</si>
  <si>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</si>
  <si>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</si>
  <si>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</si>
  <si>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</si>
  <si>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</si>
  <si>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</si>
  <si>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</si>
  <si>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</si>
  <si>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</si>
  <si>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</si>
  <si>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</si>
  <si>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</si>
  <si>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</si>
  <si>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</si>
  <si>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</si>
  <si>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</si>
  <si>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</si>
  <si>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</si>
  <si>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</si>
  <si>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</si>
  <si>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</si>
  <si>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</si>
  <si>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</si>
  <si>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</si>
  <si>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</si>
  <si>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</si>
  <si>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</si>
  <si>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</si>
  <si>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</si>
  <si>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</si>
  <si>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</si>
  <si>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</si>
  <si>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</si>
  <si>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</si>
  <si>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</si>
  <si>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</si>
  <si>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</si>
  <si>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</si>
  <si>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</si>
  <si>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</si>
  <si>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</si>
  <si>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</si>
  <si>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</si>
  <si>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</si>
  <si>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</si>
  <si>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</si>
  <si>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</si>
  <si>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</si>
  <si>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</si>
  <si>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</si>
  <si>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</si>
  <si>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</si>
  <si>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</si>
  <si>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</si>
  <si>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</si>
  <si>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</si>
  <si>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</si>
  <si>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</si>
  <si>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</si>
  <si>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</si>
  <si>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</si>
  <si>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</si>
  <si>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</si>
  <si>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</si>
  <si>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</si>
  <si>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</si>
  <si>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</si>
  <si>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</si>
  <si>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</si>
  <si>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</si>
  <si>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</si>
  <si>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</si>
  <si>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</si>
  <si>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</si>
  <si>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</si>
  <si>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</si>
  <si>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</si>
  <si>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</si>
  <si>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</si>
  <si>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</si>
  <si>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</si>
  <si>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</si>
  <si>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</si>
  <si>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</si>
  <si>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</si>
  <si>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</si>
  <si>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</si>
  <si>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</si>
  <si>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</si>
  <si>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</si>
  <si>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</si>
  <si>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</si>
  <si>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</si>
  <si>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</si>
  <si>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</si>
  <si>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</si>
  <si>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</si>
  <si>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</si>
  <si>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</si>
  <si>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</si>
  <si>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</si>
  <si>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</si>
  <si>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</si>
  <si>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</si>
  <si>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</si>
  <si>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</si>
  <si>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</si>
  <si>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</si>
  <si>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</si>
  <si>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</si>
  <si>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</si>
  <si>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</si>
  <si>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</si>
  <si>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</si>
  <si>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</si>
  <si>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</si>
  <si>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</si>
  <si>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</si>
  <si>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</si>
  <si>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</si>
  <si>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</si>
  <si>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</si>
  <si>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</si>
  <si>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</si>
  <si>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</si>
  <si>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</si>
  <si>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</si>
  <si>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</si>
  <si>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</si>
  <si>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</si>
  <si>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</si>
  <si>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</si>
  <si>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</si>
  <si>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</si>
  <si>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</si>
  <si>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</si>
  <si>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</si>
  <si>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</si>
  <si>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</si>
  <si>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</si>
  <si>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</si>
  <si>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</si>
  <si>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</si>
  <si>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</si>
  <si>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</si>
  <si>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</si>
  <si>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</si>
  <si>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</si>
  <si>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</si>
  <si>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</si>
  <si>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</si>
  <si>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</si>
  <si>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</si>
  <si>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</si>
  <si>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</si>
  <si>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</si>
  <si>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</si>
  <si>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</si>
  <si>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</si>
  <si>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</si>
  <si>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</si>
  <si>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</si>
  <si>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</si>
  <si>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</si>
  <si>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</si>
  <si>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</si>
  <si>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</si>
  <si>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</si>
  <si>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</si>
  <si>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</si>
  <si>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</si>
  <si>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</si>
  <si>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</si>
  <si>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</si>
  <si>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</si>
  <si>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</si>
  <si>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</si>
  <si>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</si>
  <si>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</si>
  <si>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</si>
  <si>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</si>
  <si>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</si>
  <si>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</si>
  <si>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</si>
  <si>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</si>
  <si>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</si>
  <si>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</si>
  <si>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</si>
  <si>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</si>
  <si>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</si>
  <si>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</si>
  <si>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</si>
  <si>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</si>
  <si>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</si>
  <si>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</si>
  <si>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</si>
  <si>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</si>
  <si>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</si>
  <si>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</si>
  <si>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</si>
  <si>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</si>
  <si>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</si>
  <si>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</si>
  <si>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</si>
  <si>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</si>
  <si>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</si>
  <si>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</si>
  <si>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</si>
  <si>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</si>
  <si>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</si>
  <si>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</si>
  <si>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</si>
  <si>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</si>
  <si>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</si>
  <si>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</si>
  <si>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</si>
  <si>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</si>
  <si>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</si>
  <si>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</si>
  <si>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</si>
  <si>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</si>
  <si>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</si>
  <si>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</si>
  <si>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</si>
  <si>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</si>
  <si>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</si>
  <si>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</si>
  <si>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</si>
  <si>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</si>
  <si>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</si>
  <si>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</si>
  <si>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</si>
  <si>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</si>
  <si>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</si>
  <si>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</si>
  <si>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</si>
  <si>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</si>
  <si>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</si>
  <si>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</si>
  <si>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</si>
  <si>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</si>
  <si>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</si>
  <si>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</si>
  <si>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</si>
  <si>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</si>
  <si>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</si>
  <si>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</si>
  <si>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</si>
  <si>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</si>
  <si>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</si>
  <si>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</si>
  <si>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</si>
  <si>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</si>
  <si>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</si>
  <si>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</si>
  <si>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</si>
  <si>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</si>
  <si>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</si>
  <si>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</si>
  <si>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</si>
  <si>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</si>
  <si>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</si>
  <si>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</si>
  <si>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</si>
  <si>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</si>
  <si>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</si>
  <si>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</si>
  <si>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</si>
  <si>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</si>
  <si>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</si>
  <si>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</si>
  <si>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</si>
  <si>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</si>
  <si>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</si>
  <si>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</si>
  <si>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</si>
  <si>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</si>
  <si>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</si>
  <si>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</si>
  <si>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</si>
  <si>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</si>
  <si>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</si>
  <si>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</si>
  <si>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</si>
  <si>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</si>
  <si>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</si>
  <si>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</si>
  <si>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</si>
  <si>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</si>
  <si>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</si>
  <si>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</si>
  <si>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</si>
  <si>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</si>
  <si>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</si>
  <si>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</si>
  <si>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</si>
  <si>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</si>
  <si>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</si>
  <si>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</si>
  <si>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</si>
  <si>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</si>
  <si>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</si>
  <si>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</si>
  <si>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</si>
  <si>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</si>
  <si>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</si>
  <si>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</si>
  <si>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</si>
  <si>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</si>
  <si>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</si>
  <si>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</si>
  <si>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</si>
  <si>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</si>
  <si>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</si>
  <si>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</si>
  <si>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</si>
  <si>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</si>
  <si>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</si>
  <si>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</si>
  <si>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</si>
  <si>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</si>
  <si>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</si>
  <si>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</si>
  <si>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</si>
  <si>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</si>
  <si>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</si>
  <si>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</si>
  <si>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</si>
  <si>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</si>
  <si>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</si>
  <si>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</si>
  <si>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</si>
  <si>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</si>
  <si>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</si>
  <si>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</si>
  <si>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</si>
  <si>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</si>
  <si>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</si>
  <si>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</si>
  <si>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</si>
  <si>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</si>
  <si>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</si>
  <si>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</si>
  <si>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</si>
  <si>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</si>
  <si>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</si>
  <si>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</si>
  <si>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</si>
  <si>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</si>
  <si>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</si>
  <si>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</si>
  <si>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</si>
  <si>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</si>
  <si>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</si>
  <si>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</si>
  <si>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</si>
  <si>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</si>
  <si>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</si>
  <si>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</si>
  <si>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</si>
  <si>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</si>
  <si>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</si>
  <si>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</si>
  <si>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</si>
  <si>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</si>
  <si>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</si>
  <si>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</si>
  <si>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</si>
  <si>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</si>
  <si>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</si>
  <si>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</si>
  <si>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</si>
  <si>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</si>
  <si>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</si>
  <si>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</si>
  <si>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</si>
  <si>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</si>
  <si>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</si>
  <si>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</si>
  <si>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</si>
  <si>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</si>
  <si>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</si>
  <si>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</si>
  <si>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</si>
  <si>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</si>
  <si>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</si>
  <si>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</si>
  <si>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</si>
  <si>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</si>
  <si>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</si>
  <si>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</si>
  <si>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</si>
  <si>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</si>
  <si>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</si>
  <si>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</si>
  <si>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</si>
  <si>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</si>
  <si>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</si>
  <si>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</si>
  <si>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</si>
  <si>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</si>
  <si>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</si>
  <si>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</si>
  <si>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</si>
  <si>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</si>
  <si>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</si>
  <si>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</si>
  <si>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</si>
  <si>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</si>
  <si>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</si>
  <si>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</si>
  <si>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</si>
  <si>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</si>
  <si>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</si>
  <si>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</si>
  <si>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</si>
  <si>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</si>
  <si>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</si>
  <si>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</si>
  <si>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</si>
  <si>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</si>
  <si>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</si>
  <si>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</si>
  <si>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</si>
  <si>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</si>
  <si>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</si>
  <si>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</si>
  <si>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</si>
  <si>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</si>
  <si>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</si>
  <si>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</si>
  <si>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</si>
  <si>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</si>
  <si>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</si>
  <si>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</si>
  <si>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</si>
  <si>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</si>
  <si>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</si>
  <si>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</si>
  <si>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</si>
  <si>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</si>
  <si>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</si>
  <si>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</si>
  <si>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</si>
  <si>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</si>
  <si>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</si>
  <si>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</si>
  <si>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</si>
  <si>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</si>
  <si>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</si>
  <si>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</si>
  <si>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</si>
  <si>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</si>
  <si>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</si>
  <si>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</si>
  <si>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</si>
  <si>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</si>
  <si>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</si>
  <si>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</si>
  <si>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</si>
  <si>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</si>
  <si>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</si>
  <si>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</si>
  <si>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</si>
  <si>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</si>
  <si>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</si>
  <si>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</si>
  <si>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</si>
  <si>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</si>
  <si>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</si>
  <si>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</si>
  <si>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</si>
  <si>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</si>
  <si>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</si>
  <si>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</si>
  <si>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</si>
  <si>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</si>
  <si>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</si>
  <si>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</si>
  <si>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</si>
  <si>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</si>
  <si>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</si>
  <si>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</si>
  <si>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</si>
  <si>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</si>
  <si>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</si>
  <si>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</si>
  <si>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</si>
  <si>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</si>
  <si>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</si>
  <si>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</si>
  <si>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</si>
  <si>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</si>
  <si>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</si>
  <si>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</si>
  <si>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</si>
  <si>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</si>
  <si>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</si>
  <si>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</si>
  <si>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</si>
  <si>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</si>
  <si>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</si>
  <si>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</si>
  <si>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</si>
  <si>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</si>
  <si>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</si>
  <si>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</si>
  <si>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</si>
  <si>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</si>
  <si>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</si>
  <si>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</si>
  <si>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</si>
  <si>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</si>
  <si>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</si>
  <si>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</si>
  <si>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</si>
  <si>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</si>
  <si>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</si>
  <si>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</si>
  <si>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</si>
  <si>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</si>
  <si>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</si>
  <si>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</si>
  <si>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</si>
  <si>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</si>
  <si>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</si>
  <si>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</si>
  <si>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</si>
  <si>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</si>
  <si>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</si>
  <si>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</si>
  <si>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</si>
  <si>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</si>
  <si>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</si>
  <si>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</si>
  <si>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</si>
  <si>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</si>
  <si>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</si>
  <si>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</si>
  <si>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</si>
  <si>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</si>
  <si>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</si>
  <si>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</si>
  <si>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</si>
  <si>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</si>
  <si>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</si>
  <si>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</si>
  <si>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</si>
  <si>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</si>
  <si>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</si>
  <si>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</si>
  <si>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</si>
  <si>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</si>
  <si>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</si>
  <si>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</si>
  <si>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</si>
  <si>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</si>
  <si>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</si>
  <si>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</si>
  <si>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</si>
  <si>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</si>
  <si>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</si>
  <si>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</si>
  <si>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</si>
  <si>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</si>
  <si>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</si>
  <si>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</si>
  <si>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</si>
  <si>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</si>
  <si>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</si>
  <si>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</si>
  <si>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</si>
  <si>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</si>
  <si>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</si>
  <si>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</si>
  <si>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</si>
  <si>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</si>
  <si>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</si>
  <si>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</si>
  <si>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</si>
  <si>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</si>
  <si>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</si>
  <si>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</si>
  <si>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</si>
  <si>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</si>
  <si>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</si>
  <si>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</si>
  <si>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</si>
  <si>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</si>
  <si>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</si>
  <si>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</si>
  <si>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</si>
  <si>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</si>
  <si>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</si>
  <si>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</si>
  <si>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</si>
  <si>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</si>
  <si>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</si>
  <si>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</si>
  <si>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</si>
  <si>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</si>
  <si>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</si>
  <si>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</si>
  <si>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</si>
  <si>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</si>
  <si>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</si>
  <si>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</si>
  <si>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</si>
  <si>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</si>
  <si>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</si>
  <si>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</si>
  <si>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</si>
  <si>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</si>
  <si>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</si>
  <si>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</si>
  <si>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</si>
  <si>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</si>
  <si>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</si>
  <si>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</si>
  <si>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</si>
  <si>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</si>
  <si>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</si>
  <si>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</si>
  <si>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</si>
  <si>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</si>
  <si>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</si>
  <si>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</si>
  <si>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</si>
  <si>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</si>
  <si>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</si>
  <si>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</si>
  <si>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</si>
  <si>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</si>
  <si>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</si>
  <si>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</si>
  <si>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</si>
  <si>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</si>
  <si>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</si>
  <si>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</si>
  <si>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</si>
  <si>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</si>
  <si>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</si>
  <si>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</si>
  <si>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</si>
  <si>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</si>
  <si>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</si>
  <si>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</si>
  <si>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</si>
  <si>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</si>
  <si>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</si>
  <si>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</si>
  <si>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</si>
  <si>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</si>
  <si>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</si>
  <si>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</si>
  <si>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</si>
  <si>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</si>
  <si>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</si>
  <si>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</si>
  <si>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</si>
  <si>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</si>
  <si>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</si>
  <si>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</si>
  <si>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</si>
  <si>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</si>
  <si>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</si>
  <si>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</si>
  <si>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</si>
  <si>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</si>
  <si>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</si>
  <si>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</si>
  <si>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</si>
  <si>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</si>
  <si>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</si>
  <si>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</si>
  <si>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</si>
  <si>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</si>
  <si>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</si>
  <si>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</si>
  <si>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</si>
  <si>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</si>
  <si>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</si>
  <si>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</si>
  <si>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</si>
  <si>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</si>
  <si>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</si>
  <si>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</si>
  <si>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</si>
  <si>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</si>
  <si>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</si>
  <si>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</si>
  <si>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</si>
  <si>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</si>
  <si>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</si>
  <si>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</si>
  <si>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</si>
  <si>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</si>
  <si>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</si>
  <si>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</si>
  <si>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</si>
  <si>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</si>
  <si>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</si>
  <si>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</si>
  <si>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</si>
  <si>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</si>
  <si>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</si>
  <si>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</si>
  <si>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</si>
  <si>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</si>
  <si>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</si>
  <si>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</si>
  <si>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</si>
  <si>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</si>
  <si>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</si>
  <si>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</si>
  <si>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</si>
  <si>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</si>
  <si>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</si>
  <si>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</si>
  <si>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</si>
  <si>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</si>
  <si>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</si>
  <si>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</si>
  <si>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</si>
  <si>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</si>
  <si>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</si>
  <si>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</si>
  <si>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</si>
  <si>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</si>
  <si>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</si>
  <si>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</si>
  <si>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</si>
  <si>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</si>
  <si>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</si>
  <si>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</si>
  <si>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</si>
  <si>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</si>
  <si>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</si>
  <si>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</si>
  <si>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</si>
  <si>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</si>
  <si>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</si>
  <si>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</si>
  <si>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</si>
  <si>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</si>
  <si>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</si>
  <si>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</si>
  <si>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</si>
  <si>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</si>
  <si>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</si>
  <si>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</si>
  <si>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</si>
  <si>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</si>
  <si>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</si>
  <si>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</si>
  <si>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</si>
  <si>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</si>
  <si>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</si>
  <si>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</si>
  <si>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</si>
  <si>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</si>
  <si>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</si>
  <si>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</si>
  <si>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</si>
  <si>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</si>
  <si>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</si>
  <si>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</si>
  <si>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</si>
  <si>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</si>
  <si>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</si>
  <si>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</si>
  <si>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</si>
  <si>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</si>
  <si>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</si>
  <si>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</si>
  <si>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</si>
  <si>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</si>
  <si>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</si>
  <si>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</si>
  <si>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</si>
  <si>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</si>
  <si>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</si>
  <si>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</si>
  <si>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</si>
  <si>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</si>
  <si>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</si>
  <si>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</si>
  <si>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</si>
  <si>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</si>
  <si>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</si>
  <si>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</si>
  <si>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</si>
  <si>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</si>
  <si>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</si>
  <si>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</si>
  <si>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</si>
  <si>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</si>
  <si>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</si>
  <si>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</si>
  <si>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</si>
  <si>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</si>
  <si>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</si>
  <si>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</si>
  <si>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</si>
  <si>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</si>
  <si>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</si>
  <si>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</si>
  <si>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</si>
  <si>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</si>
  <si>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</si>
  <si>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</si>
  <si>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</si>
  <si>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</si>
  <si>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</si>
  <si>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</si>
  <si>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</si>
  <si>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</si>
  <si>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</si>
  <si>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</si>
  <si>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</si>
  <si>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</si>
  <si>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</si>
  <si>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</si>
  <si>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</si>
  <si>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</si>
  <si>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</si>
  <si>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</si>
  <si>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</si>
  <si>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</si>
  <si>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</si>
  <si>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</si>
  <si>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</si>
  <si>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</si>
  <si>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</si>
  <si>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</si>
  <si>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</si>
  <si>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</si>
  <si>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</si>
  <si>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</si>
  <si>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</si>
  <si>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</si>
  <si>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</si>
  <si>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</si>
  <si>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</si>
  <si>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</si>
  <si>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</si>
  <si>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</si>
  <si>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</si>
  <si>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</si>
  <si>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</si>
  <si>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</si>
  <si>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</si>
  <si>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</si>
  <si>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</si>
  <si>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</si>
  <si>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</si>
  <si>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</si>
  <si>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</si>
  <si>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</si>
  <si>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</si>
  <si>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</si>
  <si>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</si>
  <si>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</si>
  <si>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</si>
  <si>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</si>
  <si>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</si>
  <si>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</si>
  <si>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</si>
  <si>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</si>
  <si>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</si>
  <si>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</si>
  <si>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</si>
  <si>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</si>
  <si>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</si>
  <si>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</si>
  <si>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</si>
  <si>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</si>
  <si>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</si>
  <si>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</si>
  <si>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</si>
  <si>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</si>
  <si>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</si>
  <si>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</si>
  <si>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</si>
  <si>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</si>
  <si>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</si>
  <si>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</si>
  <si>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</si>
  <si>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</si>
  <si>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</si>
  <si>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</si>
  <si>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</si>
  <si>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</si>
  <si>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</si>
  <si>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</si>
  <si>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</si>
  <si>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</si>
  <si>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</si>
  <si>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</si>
  <si>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</si>
  <si>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</si>
  <si>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</si>
  <si>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</si>
  <si>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</si>
  <si>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</si>
  <si>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</si>
  <si>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</si>
  <si>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</si>
  <si>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</si>
  <si>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</si>
  <si>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</si>
  <si>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</si>
  <si>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</si>
  <si>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</si>
  <si>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</si>
  <si>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</si>
  <si>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</si>
  <si>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</si>
  <si>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</si>
  <si>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</si>
  <si>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</si>
  <si>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</si>
  <si>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</si>
  <si>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</si>
  <si>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</si>
  <si>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</si>
  <si>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</si>
  <si>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</si>
  <si>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</si>
  <si>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</si>
  <si>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</si>
  <si>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</si>
  <si>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</si>
  <si>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</si>
  <si>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</si>
  <si>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</si>
  <si>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</si>
  <si>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</si>
  <si>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</si>
  <si>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</si>
  <si>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</si>
  <si>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</si>
  <si>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</si>
  <si>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</si>
  <si>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</si>
  <si>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</si>
  <si>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</si>
  <si>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</si>
  <si>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</si>
  <si>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</si>
  <si>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</si>
  <si>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</si>
  <si>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</si>
  <si>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</si>
  <si>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</si>
  <si>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</si>
  <si>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</si>
  <si>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</si>
  <si>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</si>
  <si>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</si>
  <si>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</si>
  <si>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</si>
  <si>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</si>
  <si>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</si>
  <si>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</si>
  <si>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</si>
  <si>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</si>
  <si>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</si>
  <si>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</si>
  <si>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</si>
  <si>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</si>
  <si>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</si>
  <si>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</si>
  <si>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</si>
  <si>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</si>
  <si>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</si>
  <si>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</si>
  <si>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</si>
  <si>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</si>
  <si>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</si>
  <si>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</si>
  <si>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</si>
  <si>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</si>
  <si>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</si>
  <si>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</si>
  <si>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</si>
  <si>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</si>
  <si>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</si>
  <si>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</si>
  <si>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</si>
  <si>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</si>
  <si>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</si>
  <si>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</si>
  <si>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</si>
  <si>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</si>
  <si>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</si>
  <si>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</si>
  <si>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</si>
  <si>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</si>
  <si>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</si>
  <si>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</si>
  <si>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</si>
  <si>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</si>
  <si>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</si>
  <si>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</si>
  <si>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</si>
  <si>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</si>
  <si>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</si>
  <si>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</si>
  <si>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</si>
  <si>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</si>
  <si>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</si>
  <si>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</si>
  <si>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</si>
  <si>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</si>
  <si>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</si>
  <si>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</si>
  <si>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</si>
  <si>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</si>
  <si>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</si>
  <si>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</si>
  <si>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</si>
  <si>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</si>
  <si>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</si>
  <si>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</si>
  <si>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</si>
  <si>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</si>
  <si>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</si>
  <si>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</si>
  <si>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</si>
  <si>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</si>
  <si>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</si>
  <si>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</si>
  <si>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</si>
  <si>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</si>
  <si>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</si>
  <si>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</si>
  <si>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</si>
  <si>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</si>
  <si>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</si>
  <si>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</si>
  <si>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</si>
  <si>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</si>
  <si>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</si>
  <si>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</si>
  <si>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</si>
  <si>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</si>
  <si>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</si>
  <si>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</si>
  <si>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</si>
  <si>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</si>
  <si>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</si>
  <si>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</si>
  <si>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</si>
  <si>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</si>
  <si>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</si>
  <si>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</si>
  <si>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</si>
  <si>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</si>
  <si>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</si>
  <si>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</si>
  <si>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</si>
  <si>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</si>
  <si>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</si>
  <si>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</si>
  <si>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</si>
  <si>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</si>
  <si>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</si>
  <si>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</si>
  <si>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</si>
  <si>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</si>
  <si>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</si>
  <si>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</si>
  <si>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</si>
  <si>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</si>
  <si>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</si>
  <si>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</si>
  <si>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</si>
  <si>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</si>
  <si>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</si>
  <si>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</si>
  <si>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</si>
  <si>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</si>
  <si>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</si>
  <si>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</si>
  <si>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</si>
  <si>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</si>
  <si>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</si>
  <si>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</si>
  <si>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</si>
  <si>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</si>
  <si>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</si>
  <si>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</si>
  <si>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</si>
  <si>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</si>
  <si>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</si>
  <si>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</si>
  <si>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</si>
  <si>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</si>
  <si>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</si>
  <si>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</si>
  <si>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</si>
  <si>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</si>
  <si>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</si>
  <si>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</si>
  <si>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</si>
  <si>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</si>
  <si>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</si>
  <si>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</si>
  <si>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</si>
  <si>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</si>
  <si>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</si>
  <si>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</si>
  <si>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</si>
  <si>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</si>
  <si>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</si>
  <si>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</si>
  <si>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</si>
  <si>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</si>
  <si>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</si>
  <si>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</si>
  <si>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</si>
  <si>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</si>
  <si>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</si>
  <si>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</si>
  <si>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</si>
  <si>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</si>
  <si>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</si>
  <si>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</si>
  <si>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</si>
  <si>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</si>
  <si>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</si>
  <si>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</si>
  <si>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</si>
  <si>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</si>
  <si>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</si>
  <si>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</si>
  <si>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</si>
  <si>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</si>
  <si>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</si>
  <si>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</si>
  <si>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</si>
  <si>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</si>
  <si>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</si>
  <si>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</si>
  <si>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</si>
  <si>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</si>
  <si>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</si>
  <si>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</si>
  <si>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</si>
  <si>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</si>
  <si>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</si>
  <si>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</si>
  <si>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</si>
  <si>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</si>
  <si>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</si>
  <si>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</si>
  <si>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</si>
  <si>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</si>
  <si>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</si>
  <si>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</si>
  <si>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</si>
  <si>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</si>
  <si>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</si>
  <si>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</si>
  <si>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</si>
  <si>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</si>
  <si>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</si>
  <si>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</si>
  <si>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</si>
  <si>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</si>
  <si>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</si>
  <si>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</si>
  <si>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</si>
  <si>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</si>
  <si>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</si>
  <si>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</si>
  <si>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</si>
  <si>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</si>
  <si>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</si>
  <si>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</si>
  <si>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</si>
  <si>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</si>
  <si>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</si>
  <si>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</si>
  <si>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</si>
  <si>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</si>
  <si>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</si>
  <si>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</si>
  <si>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</si>
  <si>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</si>
  <si>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</si>
  <si>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</si>
  <si>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</si>
  <si>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</si>
  <si>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</si>
  <si>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</si>
  <si>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</si>
  <si>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</si>
  <si>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</si>
  <si>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</si>
  <si>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</si>
  <si>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</si>
  <si>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</si>
  <si>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</si>
  <si>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</si>
  <si>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</si>
  <si>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</si>
  <si>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</si>
  <si>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</si>
  <si>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</si>
  <si>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</si>
  <si>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</si>
  <si>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</si>
  <si>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</si>
  <si>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</si>
  <si>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</si>
  <si>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</si>
  <si>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</si>
  <si>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</si>
  <si>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</si>
  <si>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</si>
  <si>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</si>
  <si>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</si>
  <si>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</si>
  <si>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</si>
  <si>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</si>
  <si>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</si>
  <si>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</si>
  <si>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</si>
  <si>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</si>
  <si>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</si>
  <si>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</si>
  <si>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</si>
  <si>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</si>
  <si>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</si>
  <si>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</si>
  <si>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</si>
  <si>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</si>
  <si>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</si>
  <si>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</si>
  <si>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</si>
  <si>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</si>
  <si>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</si>
  <si>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</si>
  <si>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</si>
  <si>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</si>
  <si>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</si>
  <si>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</si>
  <si>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</si>
  <si>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</si>
  <si>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</si>
  <si>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</si>
  <si>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</si>
  <si>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</si>
  <si>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</si>
  <si>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</si>
  <si>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</si>
  <si>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</si>
  <si>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</si>
  <si>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</si>
  <si>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</si>
  <si>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</si>
  <si>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</si>
  <si>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</si>
  <si>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</si>
  <si>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</si>
  <si>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</si>
  <si>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</si>
  <si>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</si>
  <si>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</si>
  <si>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</si>
  <si>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</si>
  <si>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</si>
  <si>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</si>
  <si>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</si>
  <si>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</si>
  <si>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</si>
  <si>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</si>
  <si>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</si>
  <si>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</si>
  <si>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</si>
  <si>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</si>
  <si>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</si>
  <si>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</si>
  <si>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</si>
  <si>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</si>
  <si>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</si>
  <si>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</si>
  <si>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</si>
  <si>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</si>
  <si>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</si>
  <si>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</si>
  <si>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</si>
  <si>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</si>
  <si>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</si>
  <si>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</si>
  <si>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</si>
  <si>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</si>
  <si>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</si>
  <si>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</si>
  <si>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</si>
  <si>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</si>
  <si>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</si>
  <si>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</si>
  <si>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</si>
  <si>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</si>
  <si>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</si>
  <si>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</si>
  <si>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</si>
  <si>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</si>
  <si>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</si>
  <si>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</si>
  <si>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</si>
  <si>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</si>
  <si>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</si>
  <si>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</si>
  <si>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</si>
  <si>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</si>
  <si>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</si>
  <si>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</si>
  <si>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</si>
  <si>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</si>
  <si>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</si>
  <si>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</si>
  <si>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</si>
  <si>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</si>
  <si>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</si>
  <si>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</si>
  <si>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</si>
  <si>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</si>
  <si>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</si>
  <si>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</si>
  <si>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</si>
  <si>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</si>
  <si>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</si>
  <si>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</si>
  <si>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</si>
  <si>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</si>
  <si>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</si>
  <si>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</si>
  <si>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</si>
  <si>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</si>
  <si>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</si>
  <si>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</si>
  <si>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</si>
  <si>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</si>
  <si>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</si>
  <si>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</si>
  <si>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</si>
  <si>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</si>
  <si>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</si>
  <si>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</si>
  <si>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</si>
  <si>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</si>
  <si>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</si>
  <si>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</si>
  <si>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</si>
  <si>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</si>
  <si>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</si>
  <si>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</si>
  <si>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</si>
  <si>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</si>
  <si>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</si>
  <si>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</si>
  <si>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</si>
  <si>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</si>
  <si>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</si>
  <si>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</si>
  <si>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</si>
  <si>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</si>
  <si>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</si>
  <si>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</si>
  <si>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</si>
  <si>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</si>
  <si>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</si>
  <si>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</si>
  <si>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</si>
  <si>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</si>
  <si>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</si>
  <si>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</si>
  <si>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</si>
  <si>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</si>
  <si>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</si>
  <si>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</si>
  <si>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</si>
  <si>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</si>
  <si>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</si>
  <si>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</si>
  <si>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</si>
  <si>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</si>
  <si>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</si>
  <si>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</si>
  <si>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</si>
  <si>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</si>
  <si>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</si>
  <si>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</si>
  <si>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</si>
  <si>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</si>
  <si>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</si>
  <si>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</si>
  <si>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</si>
  <si>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</si>
  <si>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</si>
  <si>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</si>
  <si>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</si>
  <si>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</si>
  <si>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</si>
  <si>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</si>
  <si>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</si>
  <si>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</si>
  <si>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</si>
  <si>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</si>
  <si>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</si>
  <si>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</si>
  <si>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</si>
  <si>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</si>
  <si>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</si>
  <si>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</si>
  <si>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</si>
  <si>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</si>
  <si>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</si>
  <si>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</si>
  <si>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</si>
  <si>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</si>
  <si>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</si>
  <si>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</si>
  <si>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</si>
  <si>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</si>
  <si>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</si>
  <si>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</si>
  <si>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</si>
  <si>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</si>
  <si>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</si>
  <si>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</si>
  <si>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</si>
  <si>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</si>
  <si>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</si>
  <si>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</si>
  <si>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</si>
  <si>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</si>
  <si>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</si>
  <si>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</si>
  <si>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</si>
  <si>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</si>
  <si>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</si>
  <si>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</si>
  <si>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</si>
  <si>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</si>
  <si>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</si>
  <si>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</si>
  <si>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</si>
  <si>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</si>
  <si>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</si>
  <si>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</si>
  <si>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</si>
  <si>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</si>
  <si>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</si>
  <si>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</si>
  <si>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</si>
  <si>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</si>
  <si>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</si>
  <si>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</si>
  <si>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</si>
  <si>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</si>
  <si>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</si>
  <si>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</si>
  <si>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</si>
  <si>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</si>
  <si>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</si>
  <si>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</si>
  <si>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</si>
  <si>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</si>
  <si>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</si>
  <si>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</si>
  <si>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</si>
  <si>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</si>
  <si>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</si>
  <si>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</si>
  <si>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</si>
  <si>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</si>
  <si>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</si>
  <si>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</si>
  <si>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</si>
  <si>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</si>
  <si>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</si>
  <si>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</si>
  <si>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</si>
  <si>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</si>
  <si>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</si>
  <si>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</si>
  <si>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</si>
  <si>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</si>
  <si>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</si>
  <si>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</si>
  <si>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</si>
  <si>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</si>
  <si>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</si>
  <si>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</si>
  <si>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</si>
  <si>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</si>
  <si>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</si>
  <si>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</si>
  <si>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</si>
  <si>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</si>
  <si>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</si>
  <si>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</si>
  <si>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</si>
  <si>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</si>
  <si>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</si>
  <si>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</si>
  <si>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</si>
  <si>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</si>
  <si>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</si>
  <si>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</si>
  <si>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</si>
  <si>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</si>
  <si>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</si>
  <si>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</si>
  <si>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</si>
  <si>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</si>
  <si>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</si>
  <si>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</si>
  <si>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</si>
  <si>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</si>
  <si>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</si>
  <si>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</si>
  <si>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</si>
  <si>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</si>
  <si>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</si>
  <si>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</si>
  <si>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</si>
  <si>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</si>
  <si>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</si>
  <si>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</si>
  <si>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</si>
  <si>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</si>
  <si>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</si>
  <si>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</si>
  <si>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</si>
  <si>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</si>
  <si>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</si>
  <si>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</si>
  <si>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</si>
  <si>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</si>
  <si>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</si>
  <si>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</si>
  <si>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</si>
  <si>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</si>
  <si>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</si>
  <si>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</si>
  <si>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</si>
  <si>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</si>
  <si>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</si>
  <si>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</si>
  <si>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</si>
  <si>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</si>
  <si>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</si>
  <si>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</si>
  <si>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</si>
  <si>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</si>
  <si>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</si>
  <si>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</si>
  <si>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</si>
  <si>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</si>
  <si>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</si>
  <si>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</si>
  <si>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</si>
  <si>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</si>
  <si>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</si>
  <si>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</si>
  <si>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</si>
  <si>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</si>
  <si>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</si>
  <si>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</si>
  <si>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</si>
  <si>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</si>
  <si>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</si>
  <si>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</si>
  <si>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</si>
  <si>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</si>
  <si>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</si>
  <si>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</si>
  <si>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</si>
  <si>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</si>
  <si>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</si>
  <si>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</si>
  <si>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</si>
  <si>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</si>
  <si>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</si>
  <si>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</si>
  <si>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</si>
  <si>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</si>
  <si>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</si>
  <si>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</si>
  <si>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</si>
  <si>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</si>
  <si>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</si>
  <si>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</si>
  <si>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</si>
  <si>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</si>
  <si>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</si>
  <si>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</si>
  <si>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</si>
  <si>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</si>
  <si>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</si>
  <si>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</si>
  <si>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</si>
  <si>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</si>
  <si>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</si>
  <si>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</si>
  <si>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</si>
  <si>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</si>
  <si>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</si>
  <si>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</si>
  <si>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</si>
  <si>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</si>
  <si>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</si>
  <si>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</si>
  <si>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</si>
  <si>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</si>
  <si>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</si>
  <si>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</si>
  <si>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</si>
  <si>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</si>
  <si>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</si>
  <si>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</si>
  <si>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</si>
  <si>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</si>
  <si>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</si>
  <si>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</si>
  <si>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</si>
  <si>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</si>
  <si>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</si>
  <si>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</si>
  <si>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</si>
  <si>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</si>
  <si>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</si>
  <si>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</si>
  <si>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</si>
  <si>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</si>
  <si>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</si>
  <si>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</si>
  <si>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</si>
  <si>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</si>
  <si>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</si>
  <si>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</si>
  <si>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</si>
  <si>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</si>
  <si>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</si>
  <si>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</si>
  <si>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</si>
  <si>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</si>
  <si>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</si>
  <si>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</si>
  <si>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</si>
  <si>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</si>
  <si>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</si>
  <si>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</si>
  <si>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</si>
  <si>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</si>
  <si>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</si>
  <si>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</si>
  <si>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</si>
  <si>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</si>
  <si>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</si>
  <si>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</si>
  <si>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</si>
  <si>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</si>
  <si>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</si>
  <si>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</si>
  <si>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</si>
  <si>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</si>
  <si>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</si>
  <si>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</si>
  <si>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</si>
  <si>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</si>
  <si>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</si>
  <si>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</si>
  <si>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</si>
  <si>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</si>
  <si>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</si>
  <si>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</si>
  <si>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</si>
  <si>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</si>
  <si>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</si>
  <si>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</si>
  <si>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</si>
  <si>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</si>
  <si>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</si>
  <si>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</si>
  <si>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</si>
  <si>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</si>
  <si>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</si>
  <si>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</si>
  <si>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</si>
  <si>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</si>
  <si>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</si>
  <si>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</si>
  <si>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</si>
  <si>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</si>
  <si>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</si>
  <si>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</si>
  <si>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</si>
  <si>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</si>
  <si>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</si>
  <si>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</si>
  <si>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</si>
  <si>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</si>
  <si>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</si>
  <si>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</si>
  <si>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</si>
  <si>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</si>
  <si>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</si>
  <si>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</si>
  <si>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</si>
  <si>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</si>
  <si>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</si>
  <si>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</si>
  <si>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</si>
  <si>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</si>
  <si>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</si>
  <si>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</si>
  <si>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</si>
  <si>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</si>
  <si>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</si>
  <si>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</si>
  <si>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</si>
  <si>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</si>
  <si>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</si>
  <si>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</si>
  <si>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</si>
  <si>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</si>
  <si>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</si>
  <si>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</si>
  <si>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</si>
  <si>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</si>
  <si>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</si>
  <si>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</si>
  <si>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</si>
  <si>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</si>
  <si>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</si>
  <si>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</si>
  <si>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</si>
  <si>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</si>
  <si>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</si>
  <si>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</si>
  <si>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</si>
  <si>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</si>
  <si>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</si>
  <si>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</si>
  <si>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</si>
  <si>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</si>
  <si>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</si>
  <si>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</si>
  <si>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</si>
  <si>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</si>
  <si>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</si>
  <si>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</si>
  <si>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</si>
  <si>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</si>
  <si>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</si>
  <si>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</si>
  <si>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</si>
  <si>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</si>
  <si>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</si>
  <si>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</si>
  <si>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</si>
  <si>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</si>
  <si>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</si>
  <si>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</si>
  <si>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</si>
  <si>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</si>
  <si>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</si>
  <si>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</si>
  <si>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</si>
  <si>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</si>
  <si>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</si>
  <si>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</si>
  <si>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</si>
  <si>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</si>
  <si>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</si>
  <si>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</si>
  <si>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</si>
  <si>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</si>
  <si>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</si>
  <si>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</si>
  <si>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</si>
  <si>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</si>
  <si>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</si>
  <si>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</si>
  <si>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</si>
  <si>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</si>
  <si>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</si>
  <si>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</si>
  <si>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</si>
  <si>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</si>
  <si>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</si>
  <si>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</si>
  <si>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</si>
  <si>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</si>
  <si>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</si>
  <si>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</si>
  <si>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</si>
  <si>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</si>
  <si>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</si>
  <si>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</si>
  <si>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</si>
  <si>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</si>
  <si>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</si>
  <si>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</si>
  <si>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</si>
  <si>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</si>
  <si>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</si>
  <si>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</si>
  <si>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</si>
  <si>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</si>
  <si>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</si>
  <si>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</si>
  <si>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</si>
  <si>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</si>
  <si>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</si>
  <si>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</si>
  <si>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</si>
  <si>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</si>
  <si>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</si>
  <si>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</si>
  <si>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</si>
  <si>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</si>
  <si>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</si>
  <si>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</si>
  <si>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</si>
  <si>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</si>
  <si>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</si>
  <si>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</si>
  <si>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</si>
  <si>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</si>
  <si>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</si>
  <si>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</si>
  <si>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</si>
  <si>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</si>
  <si>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</si>
  <si>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</si>
  <si>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</si>
  <si>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</si>
  <si>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</si>
  <si>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</si>
  <si>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</si>
  <si>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</si>
  <si>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</si>
  <si>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</si>
  <si>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</si>
  <si>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</si>
  <si>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</si>
  <si>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</si>
  <si>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</si>
  <si>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</si>
  <si>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</si>
  <si>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</si>
  <si>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</si>
  <si>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</si>
  <si>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</si>
  <si>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</si>
  <si>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</si>
  <si>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</si>
  <si>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</si>
  <si>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</si>
  <si>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</si>
  <si>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</si>
  <si>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</si>
  <si>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</si>
  <si>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</si>
  <si>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</si>
  <si>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</si>
  <si>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</si>
  <si>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</si>
  <si>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</si>
  <si>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</si>
  <si>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</si>
  <si>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</si>
  <si>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</si>
  <si>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</si>
  <si>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</si>
  <si>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</si>
  <si>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</si>
  <si>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</si>
  <si>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</si>
  <si>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</si>
  <si>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</si>
  <si>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</si>
  <si>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</si>
  <si>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</si>
  <si>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</si>
  <si>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</si>
  <si>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</si>
  <si>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</si>
  <si>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</si>
  <si>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</si>
  <si>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</si>
  <si>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</si>
  <si>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</si>
  <si>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</si>
  <si>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</si>
  <si>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</si>
  <si>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</si>
  <si>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</si>
  <si>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</si>
  <si>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</si>
  <si>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</si>
  <si>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</si>
  <si>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</si>
  <si>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</si>
  <si>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</si>
  <si>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</si>
  <si>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</si>
  <si>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</si>
  <si>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</si>
  <si>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</si>
  <si>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</si>
  <si>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</si>
  <si>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</si>
  <si>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</si>
  <si>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</si>
  <si>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</si>
  <si>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</si>
  <si>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</si>
  <si>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</si>
  <si>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</si>
  <si>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</si>
  <si>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</si>
  <si>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</si>
  <si>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</si>
  <si>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</si>
  <si>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</si>
  <si>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</si>
  <si>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</si>
  <si>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</si>
  <si>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</si>
  <si>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</si>
  <si>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</si>
  <si>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</si>
  <si>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</si>
  <si>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</si>
  <si>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</si>
  <si>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</si>
  <si>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</si>
  <si>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</si>
  <si>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</si>
  <si>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</si>
  <si>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</si>
  <si>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</si>
  <si>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</si>
  <si>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</si>
  <si>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</si>
  <si>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</si>
  <si>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</si>
  <si>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</si>
  <si>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</si>
  <si>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</si>
  <si>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</si>
  <si>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</si>
  <si>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</si>
  <si>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</si>
  <si>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</si>
  <si>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</si>
  <si>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</si>
  <si>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</si>
  <si>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</si>
  <si>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</si>
  <si>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</si>
  <si>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</si>
  <si>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</si>
  <si>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</si>
  <si>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</si>
  <si>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</si>
  <si>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</si>
  <si>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</si>
  <si>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</si>
  <si>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</si>
  <si>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</si>
  <si>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</si>
  <si>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</si>
  <si>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</si>
  <si>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</si>
  <si>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</si>
  <si>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</si>
  <si>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</si>
  <si>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</si>
  <si>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</si>
  <si>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</si>
  <si>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</si>
  <si>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</si>
  <si>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</si>
  <si>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</si>
  <si>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</si>
  <si>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</si>
  <si>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</si>
  <si>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</si>
  <si>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</si>
  <si>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</si>
  <si>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</si>
  <si>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</si>
  <si>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</si>
  <si>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</si>
  <si>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</si>
  <si>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</si>
  <si>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</si>
  <si>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</si>
  <si>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</si>
  <si>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</si>
  <si>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</si>
  <si>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</si>
  <si>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</si>
  <si>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</si>
  <si>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</si>
  <si>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</si>
  <si>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</si>
  <si>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</si>
  <si>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</si>
  <si>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</si>
  <si>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</si>
  <si>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</si>
  <si>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</si>
  <si>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</si>
  <si>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</si>
  <si>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</si>
  <si>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</si>
  <si>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</si>
  <si>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</si>
  <si>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</si>
  <si>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</si>
  <si>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</si>
  <si>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</si>
  <si>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</si>
  <si>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</si>
  <si>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</si>
  <si>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</si>
  <si>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</si>
  <si>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</si>
  <si>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</si>
  <si>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</si>
  <si>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</si>
  <si>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</si>
  <si>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</si>
  <si>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</si>
  <si>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</si>
  <si>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</si>
  <si>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</si>
  <si>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</si>
  <si>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</si>
  <si>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</si>
  <si>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</si>
  <si>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</si>
  <si>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</si>
  <si>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</si>
  <si>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</si>
  <si>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</si>
  <si>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</si>
  <si>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</si>
  <si>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</si>
  <si>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</si>
  <si>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</si>
  <si>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</si>
  <si>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</si>
  <si>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</si>
  <si>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</si>
  <si>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</si>
  <si>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</si>
  <si>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</si>
  <si>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</si>
  <si>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</si>
  <si>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</si>
  <si>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</si>
  <si>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</si>
  <si>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</si>
  <si>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</si>
  <si>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</si>
  <si>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</si>
  <si>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</si>
  <si>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</si>
  <si>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</si>
  <si>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</si>
  <si>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</si>
  <si>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</si>
  <si>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</si>
  <si>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</si>
  <si>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</si>
  <si>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</si>
  <si>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</si>
  <si>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</si>
  <si>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</si>
  <si>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</si>
  <si>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</si>
  <si>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</si>
  <si>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</si>
  <si>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</si>
  <si>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</si>
  <si>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</si>
  <si>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</si>
  <si>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</si>
  <si>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</si>
  <si>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</si>
  <si>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</si>
  <si>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</si>
  <si>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</si>
  <si>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</si>
  <si>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</si>
  <si>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</si>
  <si>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</si>
  <si>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</si>
  <si>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</si>
  <si>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</si>
  <si>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</si>
  <si>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</si>
  <si>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</si>
  <si>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</si>
  <si>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</si>
  <si>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</si>
  <si>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</si>
  <si>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</si>
  <si>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</si>
  <si>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</si>
  <si>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</si>
  <si>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</si>
  <si>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</si>
  <si>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</si>
  <si>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</si>
  <si>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</si>
  <si>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</si>
  <si>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</si>
  <si>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</si>
  <si>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</si>
  <si>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</si>
  <si>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</si>
  <si>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</si>
  <si>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</si>
  <si>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</si>
  <si>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</si>
  <si>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</si>
  <si>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</si>
  <si>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</si>
  <si>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</si>
  <si>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</si>
  <si>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</si>
  <si>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</si>
  <si>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</si>
  <si>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</si>
  <si>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</si>
  <si>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</si>
  <si>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</si>
  <si>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</si>
  <si>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</si>
  <si>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</si>
  <si>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</si>
  <si>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</si>
  <si>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</si>
  <si>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</si>
  <si>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</si>
  <si>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</si>
  <si>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</si>
  <si>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</si>
  <si>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</si>
  <si>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</si>
  <si>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</si>
  <si>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</si>
  <si>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</si>
  <si>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</si>
  <si>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</si>
  <si>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</si>
  <si>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</si>
  <si>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</si>
  <si>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</si>
  <si>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</si>
  <si>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</si>
  <si>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</si>
  <si>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</si>
  <si>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</si>
  <si>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</si>
  <si>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</si>
  <si>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</si>
  <si>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</si>
  <si>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</si>
  <si>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</si>
  <si>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</si>
  <si>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</si>
  <si>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</si>
  <si>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</si>
  <si>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</si>
  <si>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</si>
  <si>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</si>
  <si>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</si>
  <si>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</si>
  <si>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</si>
  <si>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</si>
  <si>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</si>
  <si>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</si>
  <si>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</si>
  <si>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</si>
  <si>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</si>
  <si>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</si>
  <si>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</si>
  <si>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</si>
  <si>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</si>
  <si>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</si>
  <si>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</si>
  <si>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</si>
  <si>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</si>
  <si>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</si>
  <si>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</si>
  <si>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</si>
  <si>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</si>
  <si>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</si>
  <si>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</si>
  <si>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</si>
  <si>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</si>
  <si>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</si>
  <si>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</si>
  <si>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</si>
  <si>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</si>
  <si>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</si>
  <si>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</si>
  <si>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</si>
  <si>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</si>
  <si>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</si>
  <si>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</si>
  <si>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</si>
  <si>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</si>
  <si>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</si>
  <si>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</si>
  <si>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</si>
  <si>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</si>
  <si>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</si>
  <si>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</si>
  <si>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</si>
  <si>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</si>
  <si>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</si>
  <si>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</si>
  <si>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</si>
  <si>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</si>
  <si>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</si>
  <si>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</si>
  <si>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</si>
  <si>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</si>
  <si>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</si>
  <si>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</si>
  <si>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</si>
  <si>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</si>
  <si>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</si>
  <si>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</si>
  <si>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</si>
  <si>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</si>
  <si>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</si>
  <si>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</si>
  <si>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</si>
  <si>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</si>
  <si>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</si>
  <si>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</si>
  <si>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</si>
  <si>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</si>
  <si>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</si>
  <si>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</si>
  <si>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</si>
  <si>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</si>
  <si>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</si>
  <si>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</si>
  <si>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</si>
  <si>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</si>
  <si>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</si>
  <si>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</si>
  <si>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</si>
  <si>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</si>
  <si>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</si>
  <si>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</si>
  <si>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</si>
  <si>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</si>
  <si>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</si>
  <si>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</si>
  <si>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</si>
  <si>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</si>
  <si>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</si>
  <si>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</si>
  <si>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</si>
  <si>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</si>
  <si>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</si>
  <si>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</si>
  <si>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</si>
  <si>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</si>
  <si>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</si>
  <si>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</si>
  <si>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</si>
  <si>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</si>
  <si>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</si>
  <si>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</si>
  <si>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</si>
  <si>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</si>
  <si>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</si>
  <si>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</si>
  <si>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</si>
  <si>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</si>
  <si>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</si>
  <si>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</si>
  <si>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</si>
  <si>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</si>
  <si>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</si>
  <si>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</si>
  <si>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</si>
  <si>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</si>
  <si>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</si>
  <si>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</si>
  <si>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</si>
  <si>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</si>
  <si>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</si>
  <si>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</si>
  <si>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</si>
  <si>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</si>
  <si>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</si>
  <si>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</si>
  <si>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</si>
  <si>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</si>
  <si>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</si>
  <si>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</si>
  <si>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</si>
  <si>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</si>
  <si>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</si>
  <si>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</si>
  <si>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</si>
  <si>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</si>
  <si>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</si>
  <si>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</si>
  <si>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</si>
  <si>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</si>
  <si>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</si>
  <si>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</si>
  <si>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</si>
  <si>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</si>
  <si>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</si>
  <si>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</si>
  <si>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</si>
  <si>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</si>
  <si>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</si>
  <si>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</si>
  <si>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</si>
  <si>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</si>
  <si>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</si>
  <si>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</si>
  <si>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</si>
  <si>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</si>
  <si>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</si>
  <si>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</si>
  <si>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</si>
  <si>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</si>
  <si>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</si>
  <si>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</si>
  <si>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</si>
  <si>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</si>
  <si>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</si>
  <si>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</si>
  <si>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</si>
  <si>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</si>
  <si>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</si>
  <si>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</si>
  <si>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</si>
  <si>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</si>
  <si>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</si>
  <si>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</si>
  <si>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</si>
  <si>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</si>
  <si>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</si>
  <si>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</si>
  <si>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</si>
  <si>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</si>
  <si>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</si>
  <si>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</si>
  <si>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</si>
  <si>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</si>
  <si>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</si>
  <si>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</si>
  <si>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</si>
  <si>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</si>
  <si>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</si>
  <si>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</si>
  <si>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</si>
  <si>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</si>
  <si>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</si>
  <si>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</si>
  <si>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</si>
  <si>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</si>
  <si>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</si>
  <si>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</si>
  <si>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</si>
  <si>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</si>
  <si>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</si>
  <si>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</si>
  <si>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</si>
  <si>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</si>
  <si>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</si>
  <si>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</si>
  <si>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</si>
  <si>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</si>
  <si>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</si>
  <si>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</si>
  <si>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</si>
  <si>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</si>
  <si>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</si>
  <si>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</si>
  <si>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</si>
  <si>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</si>
  <si>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</si>
  <si>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</si>
  <si>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</si>
  <si>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</si>
  <si>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</si>
  <si>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</si>
  <si>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</si>
  <si>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</si>
  <si>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</si>
  <si>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</si>
  <si>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</si>
  <si>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</si>
  <si>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</si>
  <si>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</si>
  <si>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</si>
  <si>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</si>
  <si>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</si>
  <si>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</si>
  <si>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</si>
  <si>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</si>
  <si>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</si>
  <si>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</si>
  <si>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</si>
  <si>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</si>
  <si>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</si>
  <si>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</si>
  <si>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</si>
  <si>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</si>
  <si>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</si>
  <si>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</si>
  <si>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</si>
  <si>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</si>
  <si>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</si>
  <si>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</si>
  <si>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</si>
  <si>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</si>
  <si>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</si>
  <si>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</si>
  <si>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</si>
  <si>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</si>
  <si>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</si>
  <si>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</si>
  <si>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</si>
  <si>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</si>
  <si>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</si>
  <si>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</si>
  <si>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</si>
  <si>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</si>
  <si>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</si>
  <si>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</si>
  <si>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</si>
  <si>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</si>
  <si>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</si>
  <si>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</si>
  <si>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</si>
  <si>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</si>
  <si>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</si>
  <si>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</si>
  <si>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</si>
  <si>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</si>
  <si>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</si>
  <si>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</si>
  <si>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</si>
  <si>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</si>
  <si>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</si>
  <si>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</si>
  <si>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</si>
  <si>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</si>
  <si>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</si>
  <si>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</si>
  <si>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</si>
  <si>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</si>
  <si>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</si>
  <si>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</si>
  <si>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</si>
  <si>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</si>
  <si>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</si>
  <si>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</si>
  <si>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</si>
  <si>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</si>
  <si>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</si>
  <si>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</si>
  <si>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</si>
  <si>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</si>
  <si>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</si>
  <si>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</si>
  <si>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</si>
  <si>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</si>
  <si>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</si>
  <si>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</si>
  <si>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</si>
  <si>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</si>
  <si>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</si>
  <si>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</si>
  <si>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</si>
  <si>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</si>
  <si>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</si>
  <si>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</si>
  <si>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</si>
  <si>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</si>
  <si>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</si>
  <si>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</si>
  <si>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</si>
  <si>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</si>
  <si>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</si>
  <si>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</si>
  <si>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</si>
  <si>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</si>
  <si>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</si>
  <si>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</si>
  <si>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</si>
  <si>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</si>
  <si>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</si>
  <si>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</si>
  <si>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</si>
  <si>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</si>
  <si>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</si>
  <si>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</si>
  <si>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</si>
  <si>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</si>
  <si>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</si>
  <si>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</si>
  <si>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</si>
  <si>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</si>
  <si>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</si>
  <si>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</si>
  <si>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</si>
  <si>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</si>
  <si>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</si>
  <si>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</si>
  <si>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</si>
  <si>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</si>
  <si>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</si>
  <si>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</si>
  <si>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</si>
  <si>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</si>
  <si>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</si>
  <si>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</si>
  <si>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</si>
  <si>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</si>
  <si>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</si>
  <si>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</si>
  <si>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</si>
  <si>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</si>
  <si>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</si>
  <si>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</si>
  <si>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</si>
  <si>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</si>
  <si>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</si>
  <si>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</si>
  <si>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</si>
  <si>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</si>
  <si>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</si>
  <si>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</si>
  <si>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</si>
  <si>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</si>
  <si>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</si>
  <si>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</si>
  <si>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</si>
  <si>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</si>
  <si>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</si>
  <si>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</si>
  <si>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</si>
  <si>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</si>
  <si>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</si>
  <si>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</si>
  <si>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</si>
  <si>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</si>
  <si>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</si>
  <si>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</si>
  <si>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</si>
  <si>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</si>
  <si>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</si>
  <si>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</si>
  <si>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</si>
  <si>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</si>
  <si>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</si>
  <si>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</si>
  <si>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</si>
  <si>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</si>
  <si>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</si>
  <si>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</si>
  <si>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</si>
  <si>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</si>
  <si>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</si>
  <si>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</si>
  <si>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</si>
  <si>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</si>
  <si>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</si>
  <si>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</si>
  <si>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</si>
  <si>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</si>
  <si>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</si>
  <si>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</si>
  <si>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</si>
  <si>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</si>
  <si>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</si>
  <si>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</si>
  <si>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</si>
  <si>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</si>
  <si>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</si>
  <si>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</si>
  <si>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</si>
  <si>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</si>
  <si>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</si>
  <si>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</si>
  <si>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</si>
  <si>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</si>
  <si>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</si>
  <si>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</si>
  <si>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</si>
  <si>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</si>
  <si>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</si>
  <si>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</si>
  <si>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</si>
  <si>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</si>
  <si>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</si>
  <si>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</si>
  <si>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</si>
  <si>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</si>
  <si>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</si>
  <si>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</si>
  <si>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</si>
  <si>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</si>
  <si>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</si>
  <si>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</si>
  <si>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</si>
  <si>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</si>
  <si>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</si>
  <si>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</si>
  <si>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</si>
  <si>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</si>
  <si>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</si>
  <si>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</si>
  <si>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</si>
  <si>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</si>
  <si>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</si>
  <si>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</si>
  <si>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</si>
  <si>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</si>
  <si>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</si>
  <si>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</si>
  <si>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</si>
  <si>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</si>
  <si>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</si>
  <si>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</si>
  <si>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</si>
  <si>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</si>
  <si>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</si>
  <si>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</si>
  <si>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</si>
  <si>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</si>
  <si>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</si>
  <si>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</si>
  <si>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</si>
  <si>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</si>
  <si>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</si>
  <si>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</si>
  <si>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</si>
  <si>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</si>
  <si>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</si>
  <si>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</si>
  <si>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</si>
  <si>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</si>
  <si>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</si>
  <si>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</si>
  <si>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</si>
  <si>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</si>
  <si>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</si>
  <si>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</si>
  <si>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</si>
  <si>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</si>
  <si>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</si>
  <si>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</si>
  <si>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</si>
  <si>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</si>
  <si>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</si>
  <si>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</si>
  <si>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</si>
  <si>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</si>
  <si>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</si>
  <si>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</si>
  <si>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</si>
  <si>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</si>
  <si>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</si>
  <si>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</si>
  <si>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</si>
  <si>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</si>
  <si>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</si>
  <si>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</si>
  <si>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</si>
  <si>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</si>
  <si>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</si>
  <si>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</si>
  <si>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</si>
  <si>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</si>
  <si>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</si>
  <si>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</si>
  <si>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</si>
  <si>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</si>
  <si>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</si>
  <si>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</si>
  <si>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</si>
  <si>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</si>
  <si>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</si>
  <si>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</si>
  <si>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</si>
  <si>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</si>
  <si>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</si>
  <si>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</si>
  <si>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</si>
  <si>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</si>
  <si>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</si>
  <si>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</si>
  <si>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</si>
  <si>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</si>
  <si>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</si>
  <si>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</si>
  <si>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</si>
  <si>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</si>
  <si>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</si>
  <si>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</si>
  <si>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</si>
  <si>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</si>
  <si>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</si>
  <si>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</si>
  <si>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</si>
  <si>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</si>
  <si>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</si>
  <si>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</si>
  <si>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</si>
  <si>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</si>
  <si>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</si>
  <si>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</si>
  <si>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</si>
  <si>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</si>
  <si>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</si>
  <si>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</si>
  <si>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</si>
  <si>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</si>
  <si>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</si>
  <si>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</si>
  <si>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</si>
  <si>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</si>
  <si>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</si>
  <si>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</si>
  <si>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</si>
  <si>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</si>
  <si>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</si>
  <si>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</si>
  <si>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</si>
  <si>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</si>
  <si>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</si>
  <si>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</si>
  <si>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</si>
  <si>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</si>
  <si>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</si>
  <si>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</si>
  <si>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</si>
  <si>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</si>
  <si>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</si>
  <si>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</si>
  <si>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</si>
  <si>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</si>
  <si>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</si>
  <si>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</si>
  <si>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</si>
  <si>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</si>
  <si>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</si>
  <si>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</si>
  <si>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</si>
  <si>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</si>
  <si>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</si>
  <si>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</si>
  <si>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</si>
  <si>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</si>
  <si>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</si>
  <si>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</si>
  <si>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</si>
  <si>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</si>
  <si>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</si>
  <si>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</si>
  <si>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</si>
  <si>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</si>
  <si>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</si>
  <si>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</si>
  <si>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</si>
  <si>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</si>
  <si>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</si>
  <si>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</si>
  <si>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</si>
  <si>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</si>
  <si>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</si>
  <si>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</si>
  <si>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</si>
  <si>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</si>
  <si>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</si>
  <si>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</si>
  <si>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</si>
  <si>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</si>
  <si>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</si>
  <si>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</si>
  <si>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</si>
  <si>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</si>
  <si>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</si>
  <si>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</si>
  <si>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</si>
  <si>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</si>
  <si>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</si>
  <si>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</si>
  <si>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</si>
  <si>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</si>
  <si>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</si>
  <si>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</si>
  <si>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</si>
  <si>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</si>
  <si>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</si>
  <si>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</si>
  <si>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</si>
  <si>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</si>
  <si>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</si>
  <si>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</si>
  <si>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</si>
  <si>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</si>
  <si>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</si>
  <si>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</si>
  <si>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</si>
  <si>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</si>
  <si>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</si>
  <si>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</si>
  <si>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</si>
  <si>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</si>
  <si>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</si>
  <si>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</si>
  <si>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</si>
  <si>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</si>
  <si>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</si>
  <si>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</si>
  <si>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</si>
  <si>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</si>
  <si>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</si>
  <si>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</si>
  <si>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</si>
  <si>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</si>
  <si>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</si>
  <si>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</si>
  <si>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</si>
  <si>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</si>
  <si>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</si>
  <si>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</si>
  <si>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</si>
  <si>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</si>
  <si>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</si>
  <si>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</si>
  <si>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</si>
  <si>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</si>
  <si>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</si>
  <si>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</si>
  <si>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</si>
  <si>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</si>
  <si>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</si>
  <si>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</si>
  <si>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</si>
  <si>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</si>
  <si>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</si>
  <si>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</si>
  <si>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</si>
  <si>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</si>
  <si>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</si>
  <si>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</si>
  <si>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</si>
  <si>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</si>
  <si>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</si>
  <si>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</si>
  <si>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</si>
  <si>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</si>
  <si>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</si>
  <si>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</si>
  <si>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</si>
  <si>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</si>
  <si>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</si>
  <si>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</si>
  <si>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</si>
  <si>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</si>
  <si>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</si>
  <si>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</si>
  <si>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</si>
  <si>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</si>
  <si>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</si>
  <si>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</si>
  <si>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</si>
  <si>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</si>
  <si>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</si>
  <si>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</si>
  <si>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</si>
  <si>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</si>
  <si>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</si>
  <si>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</si>
  <si>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</si>
  <si>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</si>
  <si>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</si>
  <si>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</si>
  <si>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</si>
  <si>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</si>
  <si>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</si>
  <si>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</si>
  <si>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</si>
  <si>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</si>
  <si>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</si>
  <si>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</si>
  <si>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</si>
  <si>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</si>
  <si>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</si>
  <si>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</si>
  <si>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</si>
  <si>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</si>
  <si>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</si>
  <si>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</si>
  <si>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</si>
  <si>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</si>
  <si>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</si>
  <si>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</si>
  <si>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</si>
  <si>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</si>
  <si>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</si>
  <si>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</si>
  <si>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</si>
  <si>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</si>
  <si>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</si>
  <si>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</si>
  <si>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</si>
  <si>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</si>
  <si>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</si>
  <si>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</si>
  <si>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</si>
  <si>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</si>
  <si>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</si>
  <si>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</si>
  <si>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</si>
  <si>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</si>
  <si>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</si>
  <si>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</si>
  <si>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</si>
  <si>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</si>
  <si>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</si>
  <si>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</si>
  <si>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</si>
  <si>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</si>
  <si>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</si>
  <si>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</si>
  <si>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</si>
  <si>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</si>
  <si>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</si>
  <si>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</si>
  <si>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</si>
  <si>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</si>
  <si>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</si>
  <si>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</si>
  <si>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</si>
  <si>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</si>
  <si>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</si>
  <si>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</si>
  <si>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</si>
  <si>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</si>
  <si>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</si>
  <si>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</si>
  <si>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</si>
  <si>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</si>
  <si>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</si>
  <si>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</si>
  <si>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</si>
  <si>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</si>
  <si>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</si>
  <si>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</si>
  <si>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</si>
  <si>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</si>
  <si>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</si>
  <si>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</si>
  <si>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</si>
  <si>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</si>
  <si>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</si>
  <si>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</si>
  <si>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</si>
  <si>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</si>
  <si>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</si>
  <si>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</si>
  <si>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</si>
  <si>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</si>
  <si>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</si>
  <si>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</si>
  <si>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</si>
  <si>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</si>
  <si>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</si>
  <si>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</si>
  <si>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</si>
  <si>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</si>
  <si>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</si>
  <si>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</si>
  <si>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</si>
  <si>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</si>
  <si>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</si>
  <si>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</si>
  <si>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</si>
  <si>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</si>
  <si>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</si>
  <si>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</si>
  <si>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</si>
  <si>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</si>
  <si>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</si>
  <si>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</si>
  <si>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</si>
  <si>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</si>
  <si>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</si>
  <si>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</si>
  <si>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</si>
  <si>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</si>
  <si>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</si>
  <si>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</si>
  <si>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</si>
  <si>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</si>
  <si>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</si>
  <si>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</si>
  <si>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</si>
  <si>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</si>
  <si>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</si>
  <si>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</si>
  <si>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</si>
  <si>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</si>
  <si>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</si>
  <si>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</si>
  <si>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</si>
  <si>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</si>
  <si>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</si>
  <si>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</si>
  <si>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</si>
  <si>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</si>
  <si>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</si>
  <si>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</si>
  <si>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</si>
  <si>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</si>
  <si>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</si>
  <si>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</si>
  <si>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</si>
  <si>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</si>
  <si>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</si>
  <si>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</si>
  <si>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</si>
  <si>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</si>
  <si>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</si>
  <si>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</si>
  <si>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</si>
  <si>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</si>
  <si>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</si>
  <si>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</si>
  <si>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</si>
  <si>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</si>
  <si>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</si>
  <si>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</si>
  <si>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</si>
  <si>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</si>
  <si>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</si>
  <si>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</si>
  <si>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</si>
  <si>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</si>
  <si>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</si>
  <si>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</si>
  <si>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</si>
  <si>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</si>
  <si>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</si>
  <si>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</si>
  <si>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</si>
  <si>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</si>
  <si>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</si>
  <si>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</si>
  <si>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</si>
  <si>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</si>
  <si>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</si>
  <si>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</si>
  <si>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</si>
  <si>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</si>
  <si>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</si>
  <si>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</si>
  <si>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</si>
  <si>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</si>
  <si>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</si>
  <si>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</si>
  <si>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</si>
  <si>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</si>
  <si>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</si>
  <si>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</si>
  <si>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</si>
  <si>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</si>
  <si>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</si>
  <si>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</si>
  <si>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</si>
  <si>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</si>
  <si>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</si>
  <si>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</si>
  <si>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</si>
  <si>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</si>
  <si>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</si>
  <si>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</si>
  <si>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</si>
  <si>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</si>
  <si>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</si>
  <si>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</si>
  <si>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</si>
  <si>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</si>
  <si>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</si>
  <si>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</si>
  <si>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</si>
  <si>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</si>
  <si>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</si>
  <si>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</si>
  <si>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</si>
  <si>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</si>
  <si>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</si>
  <si>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</si>
  <si>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</si>
  <si>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</si>
  <si>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</si>
  <si>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</si>
  <si>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</si>
  <si>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</si>
  <si>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</si>
  <si>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</si>
  <si>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</si>
  <si>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</si>
  <si>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</si>
  <si>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</si>
  <si>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</si>
  <si>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</si>
  <si>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</si>
  <si>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</si>
  <si>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</si>
  <si>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</si>
  <si>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</si>
  <si>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</si>
  <si>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</si>
  <si>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</si>
  <si>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</si>
  <si>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</si>
  <si>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</si>
  <si>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</si>
  <si>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</si>
  <si>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</si>
  <si>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</si>
  <si>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</si>
  <si>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</si>
  <si>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</si>
  <si>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</si>
  <si>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</si>
  <si>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</si>
  <si>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</si>
  <si>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</si>
  <si>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</si>
  <si>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</si>
  <si>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</si>
  <si>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</si>
  <si>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</si>
  <si>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</si>
  <si>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</si>
  <si>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</si>
  <si>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</si>
  <si>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</si>
  <si>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</si>
  <si>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</si>
  <si>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</si>
  <si>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</si>
  <si>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</si>
  <si>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</si>
  <si>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</si>
  <si>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</si>
  <si>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</si>
  <si>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</si>
  <si>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</si>
  <si>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</si>
  <si>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</si>
  <si>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</si>
  <si>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</si>
  <si>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</si>
  <si>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</si>
  <si>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</si>
  <si>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</si>
  <si>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</si>
  <si>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</si>
  <si>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</si>
  <si>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</si>
  <si>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</si>
  <si>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</si>
  <si>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</si>
  <si>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</si>
  <si>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</si>
  <si>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</si>
  <si>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</si>
  <si>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</si>
  <si>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</si>
  <si>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</si>
  <si>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</si>
  <si>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</si>
  <si>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</si>
  <si>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</si>
  <si>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</si>
  <si>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</si>
  <si>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</si>
  <si>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</si>
  <si>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</si>
  <si>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</si>
  <si>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</si>
  <si>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</si>
  <si>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</si>
  <si>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</si>
  <si>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</si>
  <si>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</si>
  <si>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</si>
  <si>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</si>
  <si>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</si>
  <si>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</si>
  <si>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</si>
  <si>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</si>
  <si>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</si>
  <si>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</si>
  <si>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</si>
  <si>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</si>
  <si>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</si>
  <si>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</si>
  <si>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</si>
  <si>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</si>
  <si>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</si>
  <si>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</si>
  <si>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</si>
  <si>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</si>
  <si>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</si>
  <si>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</si>
  <si>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</si>
  <si>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</si>
  <si>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</si>
  <si>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</si>
  <si>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</si>
  <si>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</si>
  <si>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</si>
  <si>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</si>
  <si>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</si>
  <si>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</si>
  <si>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</si>
  <si>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</si>
  <si>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</si>
  <si>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</si>
  <si>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</si>
  <si>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</si>
  <si>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</si>
  <si>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</si>
  <si>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</si>
  <si>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</si>
  <si>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</si>
  <si>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</si>
  <si>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</si>
  <si>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</si>
  <si>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</si>
  <si>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</si>
  <si>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</si>
  <si>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</si>
  <si>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</si>
  <si>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</si>
  <si>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</si>
  <si>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</si>
  <si>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</si>
  <si>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</si>
  <si>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</si>
  <si>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</si>
  <si>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</si>
  <si>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</si>
  <si>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</si>
  <si>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</si>
  <si>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</si>
  <si>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</si>
  <si>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</si>
  <si>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</si>
  <si>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</si>
  <si>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</si>
  <si>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</si>
  <si>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</si>
  <si>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</si>
  <si>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</si>
  <si>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</si>
  <si>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</si>
  <si>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</si>
  <si>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</si>
  <si>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</si>
  <si>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</si>
  <si>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</si>
  <si>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</si>
  <si>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</si>
  <si>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</si>
  <si>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</si>
  <si>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</si>
  <si>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</si>
  <si>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</si>
  <si>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</si>
  <si>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</si>
  <si>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</si>
  <si>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</si>
  <si>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</si>
  <si>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</si>
  <si>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</si>
  <si>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</si>
  <si>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</si>
  <si>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</si>
  <si>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</si>
  <si>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</si>
  <si>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</si>
  <si>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</si>
  <si>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</si>
  <si>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</si>
  <si>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</si>
  <si>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</si>
  <si>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</si>
  <si>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</si>
  <si>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</si>
  <si>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</si>
  <si>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</si>
  <si>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</si>
  <si>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</si>
  <si>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</si>
  <si>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</si>
  <si>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</si>
  <si>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</si>
  <si>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</si>
  <si>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</si>
  <si>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</si>
  <si>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</si>
  <si>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</si>
  <si>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</si>
  <si>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</si>
  <si>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</si>
  <si>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</si>
  <si>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</si>
  <si>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</si>
  <si>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</si>
  <si>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</si>
  <si>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</si>
  <si>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</si>
  <si>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</si>
  <si>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</si>
  <si>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</si>
  <si>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</si>
  <si>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</si>
  <si>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</si>
  <si>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</si>
  <si>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</si>
  <si>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</si>
  <si>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</si>
  <si>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</si>
  <si>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</si>
  <si>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</si>
  <si>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</si>
  <si>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</si>
  <si>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</si>
  <si>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</si>
  <si>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</si>
  <si>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</si>
  <si>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</si>
  <si>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</si>
  <si>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</si>
  <si>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</si>
  <si>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</si>
  <si>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</si>
  <si>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</si>
  <si>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</si>
  <si>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</si>
  <si>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</si>
  <si>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</si>
  <si>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</si>
  <si>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</si>
  <si>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</si>
  <si>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</si>
  <si>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</si>
  <si>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</si>
  <si>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</si>
  <si>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</si>
  <si>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</si>
  <si>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</si>
  <si>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</si>
  <si>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</si>
  <si>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</si>
  <si>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</si>
  <si>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</si>
  <si>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</si>
  <si>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</si>
  <si>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</si>
  <si>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</si>
  <si>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</si>
  <si>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</si>
  <si>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</si>
  <si>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</si>
  <si>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</si>
  <si>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</si>
  <si>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</si>
  <si>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</si>
  <si>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</si>
  <si>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</si>
  <si>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</si>
  <si>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</si>
  <si>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</si>
  <si>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</si>
  <si>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</si>
  <si>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</si>
  <si>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</si>
  <si>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</si>
  <si>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</si>
  <si>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</si>
  <si>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</si>
  <si>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</si>
  <si>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</si>
  <si>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</si>
  <si>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</si>
  <si>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</si>
  <si>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</si>
  <si>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</si>
  <si>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</si>
  <si>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</si>
  <si>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</si>
  <si>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</si>
  <si>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</si>
  <si>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</si>
  <si>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</si>
  <si>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</si>
  <si>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</si>
  <si>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</si>
  <si>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</si>
  <si>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</si>
  <si>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</si>
  <si>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</si>
  <si>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</si>
  <si>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</si>
  <si>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</si>
  <si>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</si>
  <si>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</si>
  <si>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</si>
  <si>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</si>
  <si>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</si>
  <si>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</si>
  <si>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</si>
  <si>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</si>
  <si>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</si>
  <si>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</si>
  <si>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</si>
  <si>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</si>
  <si>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</si>
  <si>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</si>
  <si>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</si>
  <si>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</si>
  <si>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</si>
  <si>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</si>
  <si>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</si>
  <si>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</si>
  <si>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</si>
  <si>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</si>
  <si>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</si>
  <si>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</si>
  <si>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</si>
  <si>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</si>
  <si>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</si>
  <si>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</si>
  <si>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</si>
  <si>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</si>
  <si>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</si>
  <si>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</si>
  <si>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</si>
  <si>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</si>
  <si>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</si>
  <si>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</si>
  <si>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</si>
  <si>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</si>
  <si>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</si>
  <si>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</si>
  <si>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</si>
  <si>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</si>
  <si>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</si>
  <si>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</si>
  <si>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</si>
  <si>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</si>
  <si>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</si>
  <si>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</si>
  <si>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</si>
  <si>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</si>
  <si>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</si>
  <si>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</si>
  <si>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</si>
  <si>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</si>
  <si>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</si>
  <si>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</si>
  <si>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</si>
  <si>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</si>
  <si>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</si>
  <si>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</si>
  <si>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</si>
  <si>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</si>
  <si>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</si>
  <si>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</si>
  <si>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</si>
  <si>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</si>
  <si>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</si>
  <si>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</si>
  <si>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</si>
  <si>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</si>
  <si>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</si>
  <si>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</si>
  <si>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</si>
  <si>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</si>
  <si>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</si>
  <si>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</si>
  <si>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</si>
  <si>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</si>
  <si>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</si>
  <si>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</si>
  <si>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</si>
  <si>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</si>
  <si>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</si>
  <si>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</si>
  <si>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</si>
  <si>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</si>
  <si>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</si>
  <si>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</si>
  <si>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</si>
  <si>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</si>
  <si>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</si>
  <si>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</si>
  <si>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</si>
  <si>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</si>
  <si>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</si>
  <si>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</si>
  <si>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</si>
  <si>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</si>
  <si>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</si>
  <si>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</si>
  <si>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</si>
  <si>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</si>
  <si>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</si>
  <si>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</si>
  <si>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</si>
  <si>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</si>
  <si>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</si>
  <si>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</si>
  <si>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</si>
  <si>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</si>
  <si>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</si>
  <si>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</si>
  <si>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</si>
  <si>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</si>
  <si>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</si>
  <si>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</si>
  <si>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</si>
  <si>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</si>
  <si>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</si>
  <si>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</si>
  <si>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</si>
  <si>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</si>
  <si>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</si>
  <si>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</si>
  <si>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</si>
  <si>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</si>
  <si>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</si>
  <si>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</si>
  <si>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</si>
  <si>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</si>
  <si>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</si>
  <si>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</si>
  <si>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</si>
  <si>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</si>
  <si>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</si>
  <si>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</si>
  <si>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</si>
  <si>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</si>
  <si>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</si>
  <si>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</si>
  <si>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</si>
  <si>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</si>
  <si>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</si>
  <si>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</si>
  <si>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</si>
  <si>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</si>
  <si>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</si>
  <si>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</si>
  <si>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</si>
  <si>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</si>
  <si>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</si>
  <si>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</si>
  <si>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</si>
  <si>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</si>
  <si>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</si>
  <si>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</si>
  <si>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</si>
  <si>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</si>
  <si>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</si>
  <si>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</si>
  <si>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</si>
  <si>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</si>
  <si>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</si>
  <si>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</si>
  <si>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</si>
  <si>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</si>
  <si>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</si>
  <si>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</si>
  <si>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</si>
  <si>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</si>
  <si>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</si>
  <si>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</si>
  <si>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</si>
  <si>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</si>
  <si>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</si>
  <si>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</si>
  <si>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</si>
  <si>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</si>
  <si>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</si>
  <si>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</si>
  <si>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</si>
  <si>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</si>
  <si>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</si>
  <si>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</si>
  <si>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</si>
  <si>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</si>
  <si>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</si>
  <si>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</si>
  <si>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</si>
  <si>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</si>
  <si>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</si>
  <si>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</si>
  <si>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</si>
  <si>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</si>
  <si>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</si>
  <si>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</si>
  <si>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</si>
  <si>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</si>
  <si>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</si>
  <si>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</si>
  <si>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</si>
  <si>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</si>
  <si>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</si>
  <si>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</si>
  <si>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</si>
  <si>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</si>
  <si>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</si>
  <si>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</si>
  <si>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</si>
  <si>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</si>
  <si>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</si>
  <si>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</si>
  <si>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</si>
  <si>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</si>
  <si>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</si>
  <si>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</si>
  <si>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</si>
  <si>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</si>
  <si>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</si>
  <si>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</si>
  <si>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</si>
  <si>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</si>
  <si>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</si>
  <si>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</si>
  <si>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</si>
  <si>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</si>
  <si>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</si>
  <si>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</si>
  <si>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</si>
  <si>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</si>
  <si>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</si>
  <si>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</si>
  <si>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</si>
  <si>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</si>
  <si>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</si>
  <si>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</si>
  <si>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</si>
  <si>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</si>
  <si>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</si>
  <si>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</si>
  <si>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</si>
  <si>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</si>
  <si>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</si>
  <si>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</si>
  <si>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</si>
  <si>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</si>
  <si>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</si>
  <si>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</si>
  <si>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</si>
  <si>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</si>
  <si>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</si>
  <si>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</si>
  <si>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</si>
  <si>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</si>
  <si>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</si>
  <si>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</si>
  <si>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</si>
  <si>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</si>
  <si>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</si>
  <si>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</si>
  <si>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</si>
  <si>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</si>
  <si>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</si>
  <si>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</si>
  <si>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</si>
  <si>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</si>
  <si>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</si>
  <si>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</si>
  <si>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</si>
  <si>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</si>
  <si>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</si>
  <si>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</si>
  <si>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</si>
  <si>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</si>
  <si>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</si>
  <si>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</si>
  <si>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</si>
  <si>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</si>
  <si>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</si>
  <si>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</si>
  <si>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</si>
  <si>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</si>
  <si>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</si>
  <si>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</si>
  <si>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</si>
  <si>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</si>
  <si>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</si>
  <si>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</si>
  <si>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</si>
  <si>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</si>
  <si>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</si>
  <si>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</si>
  <si>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</si>
  <si>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</si>
  <si>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</si>
  <si>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</si>
  <si>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</si>
  <si>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</si>
  <si>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</si>
  <si>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</si>
  <si>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</si>
  <si>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</si>
  <si>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</si>
  <si>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</si>
  <si>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</si>
  <si>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</si>
  <si>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</si>
  <si>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</si>
  <si>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</si>
  <si>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</si>
  <si>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</si>
  <si>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</si>
  <si>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</si>
  <si>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</si>
  <si>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</si>
  <si>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</si>
  <si>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</si>
  <si>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</si>
  <si>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</si>
  <si>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</si>
  <si>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</si>
  <si>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</si>
  <si>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</si>
  <si>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</si>
  <si>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</si>
  <si>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</si>
  <si>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</si>
  <si>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</si>
  <si>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</si>
  <si>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</si>
  <si>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</si>
  <si>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</si>
  <si>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</si>
  <si>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</si>
  <si>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</si>
  <si>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</si>
  <si>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</si>
  <si>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</si>
  <si>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</si>
  <si>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</si>
  <si>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</si>
  <si>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</si>
  <si>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</si>
  <si>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</si>
  <si>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</si>
  <si>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</si>
  <si>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</si>
  <si>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</si>
  <si>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</si>
  <si>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</si>
  <si>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</si>
  <si>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</si>
  <si>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</si>
  <si>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</si>
  <si>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</si>
  <si>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</si>
  <si>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</si>
  <si>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</si>
  <si>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</si>
  <si>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</si>
  <si>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</si>
  <si>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</si>
  <si>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</si>
  <si>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</si>
  <si>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</si>
  <si>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</si>
  <si>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</si>
  <si>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</si>
  <si>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</si>
  <si>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</si>
  <si>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</si>
  <si>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</si>
  <si>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</si>
  <si>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</si>
  <si>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</si>
  <si>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</si>
  <si>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</si>
  <si>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</si>
  <si>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</si>
  <si>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</si>
  <si>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</si>
  <si>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</si>
  <si>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</si>
  <si>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</si>
  <si>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</si>
  <si>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</si>
  <si>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</si>
  <si>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</si>
  <si>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</si>
  <si>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</si>
  <si>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</si>
  <si>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</si>
  <si>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</si>
  <si>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</si>
  <si>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</si>
  <si>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</si>
  <si>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</si>
  <si>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</si>
  <si>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</si>
  <si>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</si>
  <si>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</si>
  <si>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</si>
  <si>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</si>
  <si>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</si>
  <si>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</si>
  <si>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</si>
  <si>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</si>
  <si>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</si>
  <si>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</si>
  <si>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</si>
  <si>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</si>
  <si>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</si>
  <si>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</si>
  <si>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</si>
  <si>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</si>
  <si>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</si>
  <si>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</si>
  <si>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</si>
  <si>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</si>
  <si>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</si>
  <si>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</si>
  <si>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</si>
  <si>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</si>
  <si>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</si>
  <si>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</si>
  <si>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</si>
  <si>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</si>
  <si>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</si>
  <si>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</si>
  <si>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</si>
  <si>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</si>
  <si>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</si>
  <si>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</si>
  <si>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</si>
  <si>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</si>
  <si>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</si>
  <si>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</si>
  <si>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</si>
  <si>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</si>
  <si>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</si>
  <si>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</si>
  <si>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</si>
  <si>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</si>
  <si>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</si>
  <si>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</si>
  <si>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</si>
  <si>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</si>
  <si>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</si>
  <si>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</si>
  <si>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</si>
  <si>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</si>
  <si>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</si>
  <si>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</si>
  <si>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</si>
  <si>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</si>
  <si>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</si>
  <si>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</si>
  <si>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</si>
  <si>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</si>
  <si>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</si>
  <si>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</si>
  <si>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</si>
  <si>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</si>
  <si>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</si>
  <si>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</si>
  <si>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</si>
  <si>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</si>
  <si>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</si>
  <si>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</si>
  <si>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</si>
  <si>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</si>
  <si>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</si>
  <si>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</si>
  <si>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</si>
  <si>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</si>
  <si>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</si>
  <si>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</si>
  <si>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</si>
  <si>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</si>
  <si>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</si>
  <si>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</si>
  <si>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</si>
  <si>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</si>
  <si>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</si>
  <si>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</si>
  <si>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</si>
  <si>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</si>
  <si>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</si>
  <si>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</si>
  <si>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</si>
  <si>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</si>
  <si>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</si>
  <si>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</si>
  <si>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</si>
  <si>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</si>
  <si>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</si>
  <si>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</si>
  <si>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</si>
  <si>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</si>
  <si>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</si>
  <si>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</si>
  <si>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</si>
  <si>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</si>
  <si>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</si>
  <si>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</si>
  <si>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</si>
  <si>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</si>
  <si>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</si>
  <si>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</si>
  <si>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</si>
  <si>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</si>
  <si>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</si>
  <si>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</si>
  <si>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</si>
  <si>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</si>
  <si>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</si>
  <si>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</si>
  <si>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</si>
  <si>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</si>
  <si>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</si>
  <si>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</si>
  <si>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</si>
  <si>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</si>
  <si>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</si>
  <si>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</si>
  <si>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</si>
  <si>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</si>
  <si>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</si>
  <si>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</si>
  <si>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</si>
  <si>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</si>
  <si>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</si>
  <si>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</si>
  <si>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</si>
  <si>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</si>
  <si>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</si>
  <si>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</si>
  <si>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</si>
  <si>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</si>
  <si>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</si>
  <si>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</si>
  <si>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</si>
  <si>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</si>
  <si>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</si>
  <si>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</si>
  <si>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</si>
  <si>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</si>
  <si>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</si>
  <si>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</si>
  <si>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</si>
  <si>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</si>
  <si>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</si>
  <si>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</si>
  <si>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</si>
  <si>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</si>
  <si>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</si>
  <si>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</si>
  <si>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</si>
  <si>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</si>
  <si>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</si>
  <si>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</si>
  <si>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</si>
  <si>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</si>
  <si>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</si>
  <si>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</si>
  <si>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</si>
  <si>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</si>
  <si>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</si>
  <si>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</si>
  <si>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</si>
  <si>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</si>
  <si>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</si>
  <si>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</si>
  <si>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</si>
  <si>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</si>
  <si>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</si>
  <si>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</si>
  <si>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</si>
  <si>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</si>
  <si>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</si>
  <si>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</si>
  <si>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</si>
  <si>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</si>
  <si>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</si>
  <si>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</si>
  <si>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</si>
  <si>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</si>
  <si>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</si>
  <si>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</si>
  <si>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</si>
  <si>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</si>
  <si>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</si>
  <si>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</si>
  <si>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</si>
  <si>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</si>
  <si>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</si>
  <si>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</si>
  <si>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</si>
  <si>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</si>
  <si>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</si>
  <si>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</si>
  <si>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</si>
  <si>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</si>
  <si>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</si>
  <si>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</si>
  <si>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</si>
  <si>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</si>
  <si>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</si>
  <si>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</si>
  <si>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</si>
  <si>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</si>
  <si>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</si>
  <si>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</si>
  <si>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</si>
  <si>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</si>
  <si>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</si>
  <si>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</si>
  <si>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</si>
  <si>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</si>
  <si>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</si>
  <si>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</si>
  <si>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</si>
  <si>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</si>
  <si>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</si>
  <si>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</si>
  <si>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</si>
  <si>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</si>
  <si>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</si>
  <si>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</si>
  <si>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</si>
  <si>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</si>
  <si>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</si>
  <si>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</si>
  <si>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</si>
  <si>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</si>
  <si>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</si>
  <si>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</si>
  <si>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</si>
  <si>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</si>
  <si>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</si>
  <si>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</si>
  <si>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</si>
  <si>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</si>
  <si>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</si>
  <si>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</si>
  <si>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</si>
  <si>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</si>
  <si>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</si>
  <si>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</si>
  <si>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</si>
  <si>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</si>
  <si>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</si>
  <si>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</si>
  <si>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</si>
  <si>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</si>
  <si>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</si>
  <si>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</si>
  <si>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</si>
  <si>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</si>
  <si>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</si>
  <si>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</si>
  <si>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</si>
  <si>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</si>
  <si>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</si>
  <si>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</si>
  <si>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</si>
  <si>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</si>
  <si>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</si>
  <si>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</si>
  <si>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</si>
  <si>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</si>
  <si>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</si>
  <si>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</si>
  <si>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</si>
  <si>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</si>
  <si>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</si>
  <si>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</si>
  <si>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</si>
  <si>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</si>
  <si>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</si>
  <si>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</si>
  <si>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</si>
  <si>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</si>
  <si>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</si>
  <si>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</si>
  <si>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</si>
  <si>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</si>
  <si>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</si>
  <si>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</si>
  <si>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</si>
  <si>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</si>
  <si>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</si>
  <si>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</si>
  <si>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</si>
  <si>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</si>
  <si>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</si>
  <si>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</si>
  <si>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</si>
  <si>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</si>
  <si>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</si>
  <si>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</si>
  <si>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</si>
  <si>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</si>
  <si>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</si>
  <si>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</si>
  <si>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</si>
  <si>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</si>
  <si>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</si>
  <si>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</si>
  <si>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</si>
  <si>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</si>
  <si>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</si>
  <si>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</si>
  <si>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</si>
  <si>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</si>
  <si>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</si>
  <si>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</si>
  <si>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</si>
  <si>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</si>
  <si>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</si>
  <si>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</si>
  <si>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</si>
  <si>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</si>
  <si>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</si>
  <si>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</si>
  <si>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</si>
  <si>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</si>
  <si>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</si>
  <si>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</si>
  <si>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</si>
  <si>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</si>
  <si>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</si>
  <si>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</si>
  <si>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</si>
  <si>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</si>
  <si>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</si>
  <si>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</si>
  <si>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</si>
  <si>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</si>
  <si>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</si>
  <si>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</si>
  <si>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</si>
  <si>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</si>
  <si>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</si>
  <si>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</si>
  <si>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</si>
  <si>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</si>
  <si>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</si>
  <si>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</si>
  <si>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</si>
  <si>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</si>
  <si>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</si>
  <si>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</si>
  <si>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</si>
  <si>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</si>
  <si>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</si>
  <si>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</si>
  <si>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</si>
  <si>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</si>
  <si>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</si>
  <si>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</si>
  <si>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</si>
  <si>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</si>
  <si>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</si>
  <si>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</si>
  <si>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</si>
  <si>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</si>
  <si>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</si>
  <si>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</si>
  <si>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</si>
  <si>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</si>
  <si>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</si>
  <si>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</si>
  <si>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</si>
  <si>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</si>
  <si>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</si>
  <si>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</si>
  <si>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</si>
  <si>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</si>
  <si>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</si>
  <si>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</si>
  <si>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</si>
  <si>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</si>
  <si>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</si>
  <si>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</si>
  <si>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</si>
  <si>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</si>
  <si>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</si>
  <si>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</si>
  <si>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</si>
  <si>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</si>
  <si>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</si>
  <si>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</si>
  <si>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</si>
  <si>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</si>
  <si>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</si>
  <si>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</si>
  <si>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</si>
  <si>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</si>
  <si>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</si>
  <si>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</si>
  <si>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</si>
  <si>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</si>
  <si>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</si>
  <si>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</si>
  <si>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</si>
  <si>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</si>
  <si>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</si>
  <si>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</si>
  <si>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</si>
  <si>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</si>
  <si>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</si>
  <si>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</si>
  <si>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</si>
  <si>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</si>
  <si>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</si>
  <si>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</si>
  <si>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</si>
  <si>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</si>
  <si>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</si>
  <si>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</si>
  <si>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</si>
  <si>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</si>
  <si>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</si>
  <si>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</si>
  <si>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</si>
  <si>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</si>
  <si>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</si>
  <si>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</si>
  <si>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</si>
  <si>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</si>
  <si>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</si>
  <si>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</si>
  <si>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</si>
  <si>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</si>
  <si>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</si>
  <si>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</si>
  <si>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</si>
  <si>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</si>
  <si>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</si>
  <si>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</si>
  <si>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</si>
  <si>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</si>
  <si>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</si>
  <si>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</si>
  <si>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</si>
  <si>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</si>
  <si>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</si>
  <si>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</si>
  <si>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</si>
  <si>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</si>
  <si>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</si>
  <si>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</si>
  <si>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</si>
  <si>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</si>
  <si>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</si>
  <si>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</si>
  <si>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</si>
  <si>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</si>
  <si>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</si>
  <si>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</si>
  <si>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</si>
  <si>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</si>
  <si>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</si>
  <si>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</si>
  <si>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</si>
  <si>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</si>
  <si>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</si>
  <si>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</si>
  <si>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</si>
  <si>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</si>
  <si>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</si>
  <si>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</si>
  <si>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</si>
  <si>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</si>
  <si>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</si>
  <si>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</si>
  <si>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</si>
  <si>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</si>
  <si>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</si>
  <si>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</si>
  <si>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</si>
  <si>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</si>
  <si>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</si>
  <si>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</si>
  <si>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</si>
  <si>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</si>
  <si>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</si>
  <si>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</si>
  <si>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</si>
  <si>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</si>
  <si>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</si>
  <si>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</si>
  <si>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</si>
  <si>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</si>
  <si>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</si>
  <si>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</si>
  <si>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</si>
  <si>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</si>
  <si>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</si>
  <si>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</si>
  <si>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</si>
  <si>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</si>
  <si>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</si>
  <si>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</si>
  <si>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</si>
  <si>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</si>
  <si>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</si>
  <si>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</si>
  <si>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</si>
  <si>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</si>
  <si>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</si>
  <si>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</si>
  <si>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</si>
  <si>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</si>
  <si>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</si>
  <si>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</si>
  <si>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</si>
  <si>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</si>
  <si>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</si>
  <si>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</si>
  <si>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</si>
  <si>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</si>
  <si>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</si>
  <si>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</si>
  <si>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</si>
  <si>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</si>
  <si>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</si>
  <si>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</si>
  <si>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</si>
  <si>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</si>
  <si>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</si>
  <si>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</si>
  <si>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</si>
  <si>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</si>
  <si>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</si>
  <si>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</si>
  <si>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</si>
  <si>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</si>
  <si>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</si>
  <si>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</si>
  <si>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</si>
  <si>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</si>
  <si>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</si>
  <si>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</si>
  <si>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</si>
  <si>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</si>
  <si>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</si>
  <si>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</si>
  <si>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</si>
  <si>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</si>
  <si>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</si>
  <si>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</si>
  <si>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</si>
  <si>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</si>
  <si>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</si>
  <si>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</si>
  <si>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</si>
  <si>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</si>
  <si>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</si>
  <si>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</si>
  <si>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</si>
  <si>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</si>
  <si>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</si>
  <si>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</si>
  <si>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</si>
  <si>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</si>
  <si>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</si>
  <si>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</si>
  <si>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</si>
  <si>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</si>
  <si>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</si>
  <si>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</si>
  <si>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</si>
  <si>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</si>
  <si>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</si>
  <si>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</si>
  <si>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</si>
  <si>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</si>
  <si>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</si>
  <si>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</si>
  <si>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</si>
  <si>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</si>
  <si>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</si>
  <si>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</si>
  <si>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</si>
  <si>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</si>
  <si>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</si>
  <si>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</si>
  <si>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</si>
  <si>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</si>
  <si>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</si>
  <si>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</si>
  <si>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</si>
  <si>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</si>
  <si>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</si>
  <si>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</si>
  <si>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</si>
  <si>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</si>
  <si>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</si>
  <si>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</si>
  <si>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</si>
  <si>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</si>
  <si>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</si>
  <si>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</si>
  <si>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</si>
  <si>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</si>
  <si>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</si>
  <si>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</si>
  <si>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</si>
  <si>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</si>
  <si>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</si>
  <si>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</si>
  <si>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</si>
  <si>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</si>
  <si>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</si>
  <si>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</si>
  <si>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</si>
  <si>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</si>
  <si>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</si>
  <si>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</si>
  <si>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</si>
  <si>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</si>
  <si>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</si>
  <si>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</si>
  <si>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</si>
  <si>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</si>
  <si>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</si>
  <si>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</si>
  <si>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</si>
  <si>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</si>
  <si>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</si>
  <si>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</si>
  <si>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</si>
  <si>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</si>
  <si>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</si>
  <si>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</si>
  <si>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</si>
  <si>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</si>
  <si>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</si>
  <si>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</si>
  <si>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</si>
  <si>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</si>
  <si>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</si>
  <si>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</si>
  <si>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</si>
  <si>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</si>
  <si>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</si>
  <si>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</si>
  <si>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</si>
  <si>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</si>
  <si>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</si>
  <si>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</si>
  <si>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</si>
  <si>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</si>
  <si>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</si>
  <si>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</si>
  <si>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</si>
  <si>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</si>
  <si>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</si>
  <si>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</si>
  <si>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</si>
  <si>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</si>
  <si>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</si>
  <si>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</si>
  <si>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</si>
  <si>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</si>
  <si>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</si>
  <si>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</si>
  <si>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</si>
  <si>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</si>
  <si>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</si>
  <si>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</si>
  <si>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</si>
  <si>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</si>
  <si>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</si>
  <si>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</si>
  <si>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</si>
  <si>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</si>
  <si>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</si>
  <si>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</si>
  <si>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</si>
  <si>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</si>
  <si>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</si>
  <si>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</si>
  <si>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</si>
  <si>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</si>
  <si>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</si>
  <si>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</si>
  <si>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</si>
  <si>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</si>
  <si>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</si>
  <si>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</si>
  <si>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</si>
  <si>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</si>
  <si>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</si>
  <si>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</si>
  <si>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</si>
  <si>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</si>
  <si>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</si>
  <si>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</si>
  <si>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</si>
  <si>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</si>
  <si>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</si>
  <si>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</si>
  <si>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</si>
  <si>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</si>
  <si>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</si>
  <si>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</si>
  <si>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</si>
  <si>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</si>
  <si>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</si>
  <si>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</si>
  <si>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</si>
  <si>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</si>
  <si>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</si>
  <si>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</si>
  <si>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</si>
  <si>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</si>
  <si>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</si>
  <si>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</si>
  <si>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</si>
  <si>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</si>
  <si>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</si>
  <si>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</si>
  <si>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</si>
  <si>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</si>
  <si>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</si>
  <si>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</si>
  <si>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</si>
  <si>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</si>
  <si>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</si>
  <si>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</si>
  <si>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</si>
  <si>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</si>
  <si>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</si>
  <si>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</si>
  <si>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</si>
  <si>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</si>
  <si>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</si>
  <si>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</si>
  <si>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</si>
  <si>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</si>
  <si>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</si>
  <si>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</si>
  <si>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</si>
  <si>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</si>
  <si>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</si>
  <si>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</si>
  <si>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</si>
  <si>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</si>
  <si>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</si>
  <si>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</si>
  <si>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</si>
  <si>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</si>
  <si>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</si>
  <si>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</si>
  <si>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</si>
  <si>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</si>
  <si>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</si>
  <si>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</si>
  <si>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</si>
  <si>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</si>
  <si>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</si>
  <si>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</si>
  <si>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</si>
  <si>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</si>
  <si>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</si>
  <si>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</si>
  <si>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</si>
  <si>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</si>
  <si>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</si>
  <si>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</si>
  <si>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</si>
  <si>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</si>
  <si>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</si>
  <si>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</si>
  <si>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</si>
  <si>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</si>
  <si>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</si>
  <si>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</si>
  <si>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</si>
  <si>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</si>
  <si>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</si>
  <si>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</si>
  <si>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</si>
  <si>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</si>
  <si>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</si>
  <si>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</si>
  <si>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</si>
  <si>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</si>
  <si>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</si>
  <si>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</si>
  <si>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</si>
  <si>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</si>
  <si>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</si>
  <si>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</si>
  <si>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</si>
  <si>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</si>
  <si>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</si>
  <si>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</si>
  <si>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</si>
  <si>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</si>
  <si>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</si>
  <si>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</si>
  <si>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</si>
  <si>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</si>
  <si>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</si>
  <si>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</si>
  <si>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</si>
  <si>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</si>
  <si>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</si>
  <si>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</si>
  <si>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</si>
  <si>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</si>
  <si>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</si>
  <si>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</si>
  <si>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</si>
  <si>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</si>
  <si>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</si>
  <si>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</si>
  <si>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</si>
  <si>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</si>
  <si>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</si>
  <si>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</si>
  <si>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</si>
  <si>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</si>
  <si>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</si>
  <si>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</si>
  <si>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</si>
  <si>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</si>
  <si>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</si>
  <si>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</si>
  <si>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</si>
  <si>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</si>
  <si>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</si>
  <si>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</si>
  <si>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</si>
  <si>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</si>
  <si>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</si>
  <si>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</si>
  <si>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</si>
  <si>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</si>
  <si>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</si>
  <si>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</si>
  <si>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</si>
  <si>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</si>
  <si>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</si>
  <si>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</si>
  <si>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</si>
  <si>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</si>
  <si>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</si>
  <si>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</si>
  <si>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</si>
  <si>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</si>
  <si>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</si>
  <si>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</si>
  <si>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</si>
  <si>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</si>
  <si>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</si>
  <si>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</si>
  <si>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</si>
  <si>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</si>
  <si>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</si>
  <si>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</si>
  <si>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</si>
  <si>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</si>
  <si>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</si>
  <si>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</si>
  <si>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</si>
  <si>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</si>
  <si>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</si>
  <si>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</si>
  <si>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</si>
  <si>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</si>
  <si>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</si>
  <si>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</si>
  <si>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</si>
  <si>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</si>
  <si>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</si>
  <si>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</si>
  <si>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</si>
  <si>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</si>
  <si>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</si>
  <si>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</si>
  <si>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</si>
  <si>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</si>
  <si>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</si>
  <si>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</si>
  <si>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</si>
  <si>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</si>
  <si>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</si>
  <si>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</si>
  <si>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</si>
  <si>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</si>
  <si>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</si>
  <si>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</si>
  <si>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</si>
  <si>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</si>
  <si>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</si>
  <si>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</si>
  <si>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</si>
  <si>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</si>
  <si>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</si>
  <si>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</si>
  <si>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</si>
  <si>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</si>
  <si>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</si>
  <si>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</si>
  <si>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</si>
  <si>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</si>
  <si>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</si>
  <si>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</si>
  <si>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</si>
  <si>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</si>
  <si>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</si>
  <si>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</si>
  <si>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</si>
  <si>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</si>
  <si>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</si>
  <si>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</si>
  <si>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</si>
  <si>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</si>
  <si>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</si>
  <si>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</si>
  <si>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</si>
  <si>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</si>
  <si>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</si>
  <si>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</si>
  <si>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</si>
  <si>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</si>
  <si>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</si>
  <si>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</si>
  <si>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</si>
  <si>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</si>
  <si>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</si>
  <si>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</si>
  <si>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</si>
  <si>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</si>
  <si>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</si>
  <si>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</si>
  <si>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</si>
  <si>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</si>
  <si>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</si>
  <si>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</si>
  <si>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</si>
  <si>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</si>
  <si>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</si>
  <si>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</si>
  <si>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</si>
  <si>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</si>
  <si>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</si>
  <si>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</si>
  <si>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</si>
  <si>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</si>
  <si>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</si>
  <si>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</si>
  <si>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</si>
  <si>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</si>
  <si>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</si>
  <si>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</si>
  <si>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</si>
  <si>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</si>
  <si>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</si>
  <si>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</si>
  <si>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</si>
  <si>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</si>
  <si>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</si>
  <si>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</si>
  <si>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</si>
  <si>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</si>
  <si>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</si>
  <si>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</si>
  <si>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</si>
  <si>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</si>
  <si>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</si>
  <si>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</si>
  <si>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</si>
  <si>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</si>
  <si>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</si>
  <si>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</si>
  <si>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</si>
  <si>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</si>
  <si>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</si>
  <si>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</si>
  <si>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</si>
  <si>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</si>
  <si>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</si>
  <si>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</si>
  <si>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</si>
  <si>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</si>
  <si>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</si>
  <si>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</si>
  <si>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</si>
  <si>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</si>
  <si>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</si>
  <si>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</si>
  <si>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</si>
  <si>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</si>
  <si>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</si>
  <si>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</si>
  <si>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</si>
  <si>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</si>
  <si>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</si>
  <si>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</si>
  <si>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</si>
  <si>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</si>
  <si>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</si>
  <si>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</si>
  <si>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</si>
  <si>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</si>
  <si>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</si>
  <si>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</si>
  <si>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</si>
  <si>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</si>
  <si>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</si>
  <si>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</si>
  <si>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</si>
  <si>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</si>
  <si>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</si>
  <si>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</si>
  <si>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</si>
  <si>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</si>
  <si>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</si>
  <si>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</si>
  <si>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</si>
  <si>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</si>
  <si>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</si>
  <si>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</si>
  <si>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</si>
  <si>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</si>
  <si>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</si>
  <si>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</si>
  <si>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</si>
  <si>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</si>
  <si>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</si>
  <si>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</si>
  <si>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</si>
  <si>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</si>
  <si>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</si>
  <si>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</si>
  <si>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</si>
  <si>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</si>
  <si>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</si>
  <si>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</si>
  <si>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</si>
  <si>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</si>
  <si>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</si>
  <si>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</si>
  <si>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</si>
  <si>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</si>
  <si>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</si>
  <si>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</si>
  <si>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</si>
  <si>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</si>
  <si>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</si>
  <si>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</si>
  <si>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</si>
  <si>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</si>
  <si>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</si>
  <si>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</si>
  <si>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</si>
  <si>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</si>
  <si>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</si>
  <si>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</si>
  <si>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</si>
  <si>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</si>
  <si>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</si>
  <si>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</si>
  <si>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</si>
  <si>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</si>
  <si>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</si>
  <si>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</si>
  <si>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</si>
  <si>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</si>
  <si>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</si>
  <si>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</si>
  <si>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</si>
  <si>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</si>
  <si>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</si>
  <si>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</si>
  <si>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</si>
  <si>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</si>
  <si>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</si>
  <si>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</si>
  <si>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</si>
  <si>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</si>
  <si>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</si>
  <si>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</si>
  <si>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</si>
  <si>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</si>
  <si>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</si>
  <si>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</si>
  <si>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</si>
  <si>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</si>
  <si>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</si>
  <si>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</si>
  <si>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</si>
  <si>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</si>
  <si>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</si>
  <si>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</si>
  <si>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</si>
  <si>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</si>
  <si>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</si>
  <si>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</si>
  <si>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</si>
  <si>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</si>
  <si>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</si>
  <si>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</si>
  <si>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</si>
  <si>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</si>
  <si>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</si>
  <si>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</si>
  <si>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</si>
  <si>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</si>
  <si>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</si>
  <si>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</si>
  <si>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</si>
  <si>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</si>
  <si>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</si>
  <si>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</si>
  <si>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</si>
  <si>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</si>
  <si>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</si>
  <si>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</si>
  <si>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</si>
  <si>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</si>
  <si>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</si>
  <si>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</si>
  <si>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</si>
  <si>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</si>
  <si>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</si>
  <si>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</si>
  <si>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</si>
  <si>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</si>
  <si>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</si>
  <si>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</si>
  <si>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</si>
  <si>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</si>
  <si>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</si>
  <si>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</si>
  <si>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</si>
  <si>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</si>
  <si>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</si>
  <si>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</si>
  <si>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</si>
  <si>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</si>
  <si>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</si>
  <si>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</si>
  <si>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</si>
  <si>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</si>
  <si>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</si>
  <si>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</si>
  <si>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</si>
  <si>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</si>
  <si>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</si>
  <si>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</si>
  <si>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</si>
  <si>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</si>
  <si>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</si>
  <si>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</si>
  <si>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</si>
  <si>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</si>
  <si>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</si>
  <si>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</si>
  <si>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</si>
  <si>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</si>
  <si>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</si>
  <si>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</si>
  <si>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</si>
  <si>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</si>
  <si>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</si>
  <si>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</si>
  <si>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</si>
  <si>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</si>
  <si>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</si>
  <si>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</si>
  <si>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</si>
  <si>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</si>
  <si>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</si>
  <si>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</si>
  <si>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</si>
  <si>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</si>
  <si>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</si>
  <si>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</si>
  <si>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</si>
  <si>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</si>
  <si>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</si>
  <si>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</si>
  <si>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</si>
  <si>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</si>
  <si>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</si>
  <si>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</si>
  <si>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</si>
  <si>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</si>
  <si>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</si>
  <si>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</si>
  <si>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</si>
  <si>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</si>
  <si>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</si>
  <si>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</si>
  <si>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</si>
  <si>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</si>
  <si>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</si>
  <si>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</si>
  <si>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</si>
  <si>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</si>
  <si>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</si>
  <si>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</si>
  <si>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</si>
  <si>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</si>
  <si>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</si>
  <si>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</si>
  <si>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</si>
  <si>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</si>
  <si>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</si>
  <si>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</si>
  <si>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</si>
  <si>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</si>
  <si>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</si>
  <si>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</si>
  <si>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</si>
  <si>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</si>
  <si>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</si>
  <si>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</si>
  <si>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</si>
  <si>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</si>
  <si>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</si>
  <si>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</si>
  <si>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</si>
  <si>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</si>
  <si>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</si>
  <si>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</si>
  <si>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</si>
  <si>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</si>
  <si>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</si>
  <si>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</si>
  <si>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</si>
  <si>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</si>
  <si>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</si>
  <si>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</si>
  <si>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</si>
  <si>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</si>
  <si>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</si>
  <si>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</si>
  <si>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</si>
  <si>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</si>
  <si>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</si>
  <si>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</si>
  <si>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</si>
  <si>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</si>
  <si>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</si>
  <si>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</si>
  <si>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</si>
  <si>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</si>
  <si>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</si>
  <si>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</si>
  <si>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</si>
  <si>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</si>
  <si>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</si>
  <si>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</si>
  <si>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</si>
  <si>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</si>
  <si>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</si>
  <si>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</si>
  <si>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</si>
  <si>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</si>
  <si>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</si>
  <si>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</si>
  <si>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</si>
  <si>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</si>
  <si>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</si>
  <si>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</si>
  <si>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</si>
  <si>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</si>
  <si>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</si>
  <si>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</si>
  <si>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</si>
  <si>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</si>
  <si>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</si>
  <si>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</si>
  <si>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</si>
  <si>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</si>
  <si>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</si>
  <si>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</si>
  <si>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</si>
  <si>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</si>
  <si>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</si>
  <si>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</si>
  <si>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</si>
  <si>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</si>
  <si>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</si>
  <si>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</si>
  <si>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</si>
  <si>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</si>
  <si>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</si>
  <si>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</si>
  <si>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</si>
  <si>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</si>
  <si>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</si>
  <si>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</si>
  <si>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</si>
  <si>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</si>
  <si>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</si>
  <si>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</si>
  <si>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</si>
  <si>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</si>
  <si>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</si>
  <si>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</si>
  <si>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</si>
  <si>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</si>
  <si>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</si>
  <si>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</si>
  <si>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</si>
  <si>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</si>
  <si>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</si>
  <si>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</si>
  <si>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</si>
  <si>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</si>
  <si>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</si>
  <si>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</si>
  <si>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</si>
  <si>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</si>
  <si>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</si>
  <si>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</si>
  <si>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</si>
  <si>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</si>
  <si>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</si>
  <si>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</si>
  <si>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</si>
  <si>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</si>
  <si>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</si>
  <si>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</si>
  <si>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</si>
  <si>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</si>
  <si>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</si>
  <si>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</si>
  <si>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</si>
  <si>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</si>
  <si>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</si>
  <si>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</si>
  <si>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</si>
  <si>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</si>
  <si>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</si>
  <si>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</si>
  <si>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</si>
  <si>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</si>
  <si>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</si>
  <si>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</si>
  <si>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</si>
  <si>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</si>
  <si>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</si>
  <si>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</si>
  <si>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</si>
  <si>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</si>
  <si>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</si>
  <si>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</si>
  <si>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</si>
  <si>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</si>
  <si>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</si>
  <si>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</si>
  <si>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</si>
  <si>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</si>
  <si>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</si>
  <si>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</si>
  <si>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</si>
  <si>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</si>
  <si>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</si>
  <si>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</si>
  <si>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</si>
  <si>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</si>
  <si>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</si>
  <si>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</si>
  <si>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</si>
  <si>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</si>
  <si>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</si>
  <si>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</si>
  <si>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</si>
  <si>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</si>
  <si>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</si>
  <si>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</si>
  <si>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</si>
  <si>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</si>
  <si>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</si>
  <si>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</si>
  <si>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</si>
  <si>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</si>
  <si>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</si>
  <si>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</si>
  <si>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</si>
  <si>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</si>
  <si>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</si>
  <si>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</si>
  <si>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</si>
  <si>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</si>
  <si>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</si>
  <si>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</si>
  <si>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</si>
  <si>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</si>
  <si>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</si>
  <si>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</si>
  <si>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</si>
  <si>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</si>
  <si>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</si>
  <si>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</si>
  <si>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</si>
  <si>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</si>
  <si>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</si>
  <si>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</si>
  <si>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</si>
  <si>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</si>
  <si>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</si>
  <si>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</si>
  <si>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</si>
  <si>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</si>
  <si>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</si>
  <si>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</si>
  <si>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</si>
  <si>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</si>
  <si>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</si>
  <si>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</si>
  <si>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</si>
  <si>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</si>
  <si>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</si>
  <si>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</si>
  <si>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</si>
  <si>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</si>
  <si>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</si>
  <si>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</si>
  <si>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</si>
  <si>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</si>
  <si>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</si>
  <si>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</si>
  <si>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</si>
  <si>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</si>
  <si>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</si>
  <si>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</si>
  <si>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</si>
  <si>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</si>
  <si>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</si>
  <si>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</si>
  <si>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</si>
  <si>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</si>
  <si>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</si>
  <si>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</si>
  <si>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</si>
  <si>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</si>
  <si>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</si>
  <si>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</si>
  <si>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</si>
  <si>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</si>
  <si>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</si>
  <si>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</si>
  <si>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</si>
  <si>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</si>
  <si>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</si>
  <si>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</si>
  <si>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</si>
  <si>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</si>
  <si>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</si>
  <si>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</si>
  <si>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</si>
  <si>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</si>
  <si>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</si>
  <si>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</si>
  <si>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</si>
  <si>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</si>
  <si>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</si>
  <si>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</si>
  <si>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</si>
  <si>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</si>
  <si>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</si>
  <si>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</si>
  <si>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</si>
  <si>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</si>
  <si>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</si>
  <si>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</si>
  <si>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</si>
  <si>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</si>
  <si>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</si>
  <si>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</si>
  <si>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</si>
  <si>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</si>
  <si>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</si>
  <si>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</si>
  <si>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</si>
  <si>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</si>
  <si>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</si>
  <si>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</si>
  <si>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</si>
  <si>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</si>
  <si>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</si>
  <si>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</si>
  <si>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</si>
  <si>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</si>
  <si>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</si>
  <si>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</si>
  <si>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</si>
  <si>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</si>
  <si>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</si>
  <si>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</si>
  <si>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</si>
  <si>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</si>
  <si>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</si>
  <si>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</si>
  <si>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</si>
  <si>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</si>
  <si>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</si>
  <si>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</si>
  <si>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</si>
  <si>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</si>
  <si>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</si>
  <si>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</si>
  <si>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</si>
  <si>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</si>
  <si>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</si>
  <si>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</si>
  <si>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</si>
  <si>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</si>
  <si>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</si>
  <si>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</si>
  <si>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</si>
  <si>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</si>
  <si>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</si>
  <si>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</si>
  <si>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</si>
  <si>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</si>
  <si>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</si>
  <si>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</si>
  <si>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</si>
  <si>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</si>
  <si>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</si>
  <si>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</si>
  <si>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</si>
  <si>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</si>
  <si>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</si>
  <si>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</si>
  <si>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</si>
  <si>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</si>
  <si>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</si>
  <si>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</si>
  <si>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</si>
  <si>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</si>
  <si>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</si>
  <si>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</si>
  <si>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</si>
  <si>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</si>
  <si>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</si>
  <si>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</si>
  <si>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</si>
  <si>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</si>
  <si>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</si>
  <si>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</si>
  <si>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</si>
  <si>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</si>
  <si>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</si>
  <si>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</si>
  <si>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</si>
  <si>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</si>
  <si>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</si>
  <si>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</si>
  <si>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</si>
  <si>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</si>
  <si>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</si>
  <si>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</si>
  <si>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</si>
  <si>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</si>
  <si>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</si>
  <si>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</si>
  <si>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</si>
  <si>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</si>
  <si>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</si>
  <si>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</si>
  <si>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</si>
  <si>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</si>
  <si>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</si>
  <si>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</si>
  <si>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</si>
  <si>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</si>
  <si>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</si>
  <si>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</si>
  <si>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</si>
  <si>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</si>
  <si>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</si>
  <si>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</si>
  <si>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</si>
  <si>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</si>
  <si>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</si>
  <si>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</si>
  <si>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</si>
  <si>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</si>
  <si>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</si>
  <si>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</si>
  <si>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</si>
  <si>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</si>
  <si>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</si>
  <si>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</si>
  <si>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</si>
  <si>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</si>
  <si>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</si>
  <si>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</si>
  <si>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</si>
  <si>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</si>
  <si>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</si>
  <si>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</si>
  <si>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</si>
  <si>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</si>
  <si>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</si>
  <si>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</si>
  <si>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</si>
  <si>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</si>
  <si>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</si>
  <si>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</si>
  <si>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</si>
  <si>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</si>
  <si>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</si>
  <si>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</si>
  <si>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</si>
  <si>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</si>
  <si>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</si>
  <si>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</si>
  <si>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</si>
  <si>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</si>
  <si>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</si>
  <si>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</si>
  <si>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</si>
  <si>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</si>
  <si>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</si>
  <si>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</si>
  <si>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</si>
  <si>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</si>
  <si>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</si>
  <si>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</si>
  <si>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</si>
  <si>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</si>
  <si>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</si>
  <si>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</si>
  <si>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</si>
  <si>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</si>
  <si>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</si>
  <si>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</si>
  <si>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</si>
  <si>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</si>
  <si>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</si>
  <si>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</si>
  <si>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</si>
  <si>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</si>
  <si>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</si>
  <si>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</si>
  <si>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</si>
  <si>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</si>
  <si>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</si>
  <si>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</si>
  <si>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</si>
  <si>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</si>
  <si>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</si>
  <si>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</si>
  <si>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</si>
  <si>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</si>
  <si>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</si>
  <si>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</si>
  <si>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</si>
  <si>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</si>
  <si>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</si>
  <si>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</si>
  <si>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</si>
  <si>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</si>
  <si>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</si>
  <si>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</si>
  <si>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</si>
  <si>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</si>
  <si>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</si>
  <si>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</si>
  <si>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</si>
  <si>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</si>
  <si>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</si>
  <si>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</si>
  <si>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</si>
  <si>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</si>
  <si>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</si>
  <si>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</si>
  <si>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</si>
  <si>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</si>
  <si>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</si>
  <si>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</si>
  <si>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</si>
  <si>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</si>
  <si>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</si>
  <si>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</si>
  <si>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</si>
  <si>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</si>
  <si>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</si>
  <si>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</si>
  <si>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</si>
  <si>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</si>
  <si>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</si>
  <si>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</si>
  <si>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</si>
  <si>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</si>
  <si>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</si>
  <si>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</si>
  <si>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</si>
  <si>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</si>
  <si>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</si>
  <si>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</si>
  <si>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</si>
  <si>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</si>
  <si>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</si>
  <si>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</si>
  <si>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</si>
  <si>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</si>
  <si>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</si>
  <si>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</si>
  <si>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</si>
  <si>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</si>
  <si>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</si>
  <si>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</si>
  <si>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</si>
  <si>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</si>
  <si>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</si>
  <si>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</si>
  <si>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</si>
  <si>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</si>
  <si>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</si>
  <si>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</si>
  <si>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</si>
  <si>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</si>
  <si>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</si>
  <si>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</si>
  <si>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</si>
  <si>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</si>
  <si>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</si>
  <si>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</si>
  <si>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</si>
  <si>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</si>
  <si>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</si>
  <si>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</si>
  <si>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</si>
  <si>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</si>
  <si>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</si>
  <si>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</si>
  <si>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</si>
  <si>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</si>
  <si>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</si>
  <si>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</si>
  <si>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</si>
  <si>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</si>
  <si>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</si>
  <si>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</si>
  <si>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</si>
  <si>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</si>
  <si>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</si>
  <si>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</si>
  <si>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</si>
  <si>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</si>
  <si>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</si>
  <si>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</si>
  <si>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</si>
  <si>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</si>
  <si>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</si>
  <si>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</si>
  <si>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</si>
  <si>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</si>
  <si>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</si>
  <si>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</si>
  <si>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</si>
  <si>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</si>
  <si>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</si>
  <si>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</si>
  <si>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</si>
  <si>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</si>
  <si>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</si>
  <si>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</si>
  <si>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</si>
  <si>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</si>
  <si>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</si>
  <si>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</si>
  <si>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</si>
  <si>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</si>
  <si>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</si>
  <si>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</si>
  <si>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</si>
  <si>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</si>
  <si>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</si>
  <si>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</si>
  <si>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</si>
  <si>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</si>
  <si>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</si>
  <si>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</si>
  <si>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</si>
  <si>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</si>
  <si>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</si>
  <si>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</si>
  <si>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</si>
  <si>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</si>
  <si>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</si>
  <si>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</si>
  <si>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</si>
  <si>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</si>
  <si>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</si>
  <si>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</si>
  <si>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</si>
  <si>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</si>
  <si>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</si>
  <si>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</si>
  <si>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</si>
  <si>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</si>
  <si>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</si>
  <si>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</si>
  <si>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</si>
  <si>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</si>
  <si>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</si>
  <si>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</si>
  <si>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</si>
  <si>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</si>
  <si>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</si>
  <si>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</si>
  <si>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</si>
  <si>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</si>
  <si>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</si>
  <si>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</si>
  <si>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</si>
  <si>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</si>
  <si>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</si>
  <si>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</si>
  <si>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</si>
  <si>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</si>
  <si>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</si>
  <si>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</si>
  <si>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</si>
  <si>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</si>
  <si>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</si>
  <si>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</si>
  <si>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</si>
  <si>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</si>
  <si>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</si>
  <si>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</si>
  <si>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</si>
  <si>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</si>
  <si>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</si>
  <si>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</si>
  <si>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</si>
  <si>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</si>
  <si>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</si>
  <si>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</si>
  <si>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</si>
  <si>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</si>
  <si>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</si>
  <si>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</si>
  <si>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</si>
  <si>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</si>
  <si>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</si>
  <si>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</si>
  <si>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</si>
  <si>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</si>
  <si>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</si>
  <si>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</si>
  <si>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</si>
  <si>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</si>
  <si>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</si>
  <si>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</si>
  <si>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</si>
  <si>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</si>
  <si>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</si>
  <si>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</si>
  <si>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</si>
  <si>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</si>
  <si>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</si>
  <si>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</si>
  <si>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</si>
  <si>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</si>
  <si>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</si>
  <si>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</si>
  <si>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</si>
  <si>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</si>
  <si>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</si>
  <si>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</si>
  <si>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</si>
  <si>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</si>
  <si>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</si>
  <si>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</si>
  <si>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</si>
  <si>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</si>
  <si>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</si>
  <si>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</si>
  <si>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</si>
  <si>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</si>
  <si>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</si>
  <si>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</si>
  <si>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</si>
  <si>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</si>
  <si>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</si>
  <si>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</si>
  <si>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</si>
  <si>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</si>
  <si>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</si>
  <si>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</si>
  <si>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</si>
  <si>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</si>
  <si>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</si>
  <si>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</si>
  <si>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</si>
  <si>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</si>
  <si>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</si>
  <si>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</si>
  <si>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</si>
  <si>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</si>
  <si>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</si>
  <si>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</si>
  <si>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</si>
  <si>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</si>
  <si>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</si>
  <si>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</si>
  <si>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</si>
  <si>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</si>
  <si>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</si>
  <si>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</si>
  <si>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</si>
  <si>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</si>
  <si>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</si>
  <si>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</si>
  <si>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</si>
  <si>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</si>
  <si>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</si>
  <si>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</si>
  <si>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</si>
  <si>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</si>
  <si>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</si>
  <si>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</si>
  <si>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</si>
  <si>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</si>
  <si>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</si>
  <si>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</si>
  <si>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</si>
  <si>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</si>
  <si>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</si>
  <si>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</si>
  <si>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</si>
  <si>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</si>
  <si>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</si>
  <si>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</si>
  <si>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</si>
  <si>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</si>
  <si>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</si>
  <si>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</si>
  <si>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</si>
  <si>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</si>
  <si>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</si>
  <si>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PCM-20251118-00000623
</t>
  </si>
  <si>
    <t>khj0004</t>
  </si>
  <si>
    <t xml:space="preserve"> Restored by  PG </t>
  </si>
  <si>
    <t>PCM-20251118-00000840</t>
  </si>
  <si>
    <t>Emergency</t>
  </si>
  <si>
    <t>ETA 60 mins</t>
  </si>
  <si>
    <t xml:space="preserve"> PCM-20250215-00000830 </t>
  </si>
  <si>
    <t>LTE site still down and  site located in aramco area access issue need special permission</t>
  </si>
  <si>
    <t>PCM-20251118-00000769</t>
  </si>
  <si>
    <t>90 m</t>
  </si>
  <si>
    <t>PCM-20251118-00000857</t>
  </si>
  <si>
    <t>120 m</t>
  </si>
  <si>
    <t>PCM-20251118-00000856</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</si>
  <si>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</si>
  <si>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</si>
  <si>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</si>
  <si>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</si>
  <si>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</si>
  <si>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</si>
  <si>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</si>
  <si>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</si>
  <si>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</si>
  <si>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PCM-20251118-00000667</t>
  </si>
  <si>
    <t>team on the way need 90 minutes</t>
  </si>
  <si>
    <t xml:space="preserve">team on the way need 60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</si>
</sst>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0" totalsRowShown="0" headerRowDxfId="157" dataDxfId="156" headerRowBorderDxfId="154" tableBorderDxfId="155" totalsRowBorderDxfId="153">
  <autoFilter ref="A1:CJ2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9" totalsRowShown="0" headerRowDxfId="64" dataDxfId="63" headerRowBorderDxfId="61" tableBorderDxfId="62">
  <autoFilter ref="A1:L97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7" totalsRowShown="0" headerRowDxfId="48" dataDxfId="47" headerRowBorderDxfId="45" tableBorderDxfId="46" totalsRowBorderDxfId="44">
  <autoFilter ref="A1:L5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0" totalsRowShown="0" headerRowDxfId="15" dataDxfId="14" headerRowBorderDxfId="12" tableBorderDxfId="13">
  <autoFilter ref="A1:L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316.55533576388552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45979.503761689812</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45979.503761689812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45979.503761689812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45979.503761689812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45979.503761689812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45979.503761689812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45979.503761689812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45979.503761689812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45979.503761689812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45979.503761689812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45979.503761689812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45979.503761689812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45979.503761689812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45979.503761689812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45979.503761689812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45979.503761689812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45979.503761689812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45979.503761689812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45979.503761689812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45979.503761689812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45979.503761689812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45979.503761689812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45979.503761689812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45979.503761689812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45979.503761689812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45979.503761689812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45979.503761689812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45979.503761689812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45979.503761689812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45979.503761689812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45979.503761689812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45979.503761689812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45979.503761689812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45979.503761689812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45979.503761689812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45979.503761689812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45979.503761689812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45979.503761689812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45979.503761689812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45979.503761689812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45979.503761689812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45979.503761689812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45979.503761689812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45979.503761689812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45979.503761689812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45979.503761689812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45979.503761689812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45979.503761689812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45979.503761689812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45979.503761689812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45979.503761689812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45979.503761689812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45979.503761689812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45979.503761689812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45979.503761689812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45979.503761689812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45979.503761689812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45979.503761689812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45979.503761689812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45979.503761689812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45979.503761689812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45979.503761689812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45979.503761689812</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732CBB6C-0228-4D8A-8562-9292008D513E}"/>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0"/>
  <sheetViews>
    <sheetView tabSelected="1"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154.50392372685019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1" t="s">
        <v>39105</v>
      </c>
      <c r="B4" s="18" t="str">
        <f>IFERROR(VLOOKUP(D4,DB!A:K,11,0),"")</f>
        <v>R2</v>
      </c>
      <c r="C4" s="18">
        <v>1</v>
      </c>
      <c r="D4" s="18" t="s">
        <v>39106</v>
      </c>
      <c r="E4" s="102" t="s">
        <v>39100</v>
      </c>
      <c r="F4" s="103">
        <v>45979.404050925928</v>
      </c>
      <c r="G4" s="104">
        <f ca="1">IFERROR(NOW()-F4,"-")</f>
        <v>9.9710763883194886E-2</v>
      </c>
      <c r="H4" s="140">
        <v>45979.398182870369</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45979.503761689812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45979.503761689812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45979.503761689812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45979.503761689812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45979.503761689812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45979.503761689812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45979.503761689812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45979.503761689812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45979.503761689812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45979.503761689812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45979.503761689812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45979.503761689812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45979.503761689812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45979.503761689812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45979.503761689812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45979.503761689812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45979.503761689812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45979.503761689812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45979.503761689812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45979.503761689812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45979.503761689812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45979.503761689812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45979.503761689812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45979.503761689812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45979.503761689812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45979.503761689812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45979.503761689812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45979.503761689812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45979.503761689812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45979.503761689812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45979.503761689812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45979.503761689812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45979.503761689812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45979.503761689812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45979.503761689812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45979.503761689812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45979.503761689812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45979.503761689812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45979.503761689812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45979.503761689812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45979.503761689812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45979.503761689812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45979.503761689812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45979.503761689812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45979.503761689812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45979.503761689812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45979.503761689812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45979.503761689812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45979.503761689812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45979.503761689812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45979.503761689812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45979.503761689812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45979.503761689812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45979.503761689812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45979.503761689812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45979.503761689812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45979.503761689812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45979.503761689812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45979.503761689812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45979.503761689812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45979.503761689812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45979.503761689812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45979.503761689812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45979.503761689812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45979.503761689812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45979.503761689812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45979.503761689812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45979.503761689812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45979.503761689812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45979.503761689812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45979.503761689812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45979.503761689812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45979.503761689812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45979.503761689812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45979.503761689812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45979.503761689812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45979.503761689812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45979.503761689812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45979.503761689812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45979.503761689812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45979.503761689812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45979.503761689812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45979.503761689812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45979.503761689812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45979.503761689812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45979.503761689812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45979.503761689812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45979.503761689812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45979.503761689812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45979.503761689812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45979.503761689812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45979.503761689812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45979.503761689812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45979.503761689812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45979.503761689812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45979.503761689812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45979.503761689812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45979.503761689812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45979.503761689812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45979.503761689812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45979.503761689812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45979.503761689812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45979.503761689812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45979.503761689812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45979.503761689812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45979.503761689812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45979.503761689812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45979.503761689812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45979.503761689812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45979.503761689812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45979.503761689812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45979.503761689812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45979.503761689812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45979.503761689812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45979.503761689812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45979.503761689812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45979.503761689812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45979.503761689812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45979.503761689812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45979.503761689812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45979.503761689812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45979.503761689812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45979.503761689812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45979.503761689812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45979.503761689812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45979.503761689812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45979.503761689812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45979.503761689812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45979.503761689812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45979.503761689812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45979.503761689812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45979.503761689812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45979.503761689812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45979.503761689812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45979.503761689812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45979.503761689812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45979.503761689812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45979.503761689812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45979.503761689812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45979.503761689812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45979.503761689812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45979.503761689812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45979.503761689812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45979.503761689812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45979.503761689812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45979.503761689812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45979.503761689812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45979.503761689812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45979.503761689812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45979.503761689812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45979.503761689812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45979.503761689812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45979.503761689812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45979.503761689812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45979.503761689812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45979.503761689812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45979.503761689812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45979.503761689812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45979.503761689812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45979.503761689812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45979.503761689812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45979.503761689812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45979.503761689812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45979.503761689812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45979.503761689812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45979.503761689812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45979.503761689812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45979.503761689812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45979.503761689812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45979.503761689812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45979.503761689812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45979.503761689812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45979.503761689812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45979.503761689812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45979.503761689812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45979.503761689812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45979.503761689812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45979.503761689812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45979.503761689812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45979.503761689812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45979.503761689812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45979.503761689812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45979.503761689812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45979.503761689812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45979.503761689812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45979.503761689812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45979.503761689812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45979.503761689812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45979.503761689812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45979.503761689812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45979.503761689812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45979.503761689812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45979.503761689812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45979.503761689812</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45979.503761689812</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45979.503761689812</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sheetData>
  <dataValidations count="2">
    <dataValidation allowBlank="1" showInputMessage="1" showErrorMessage="1" sqref="E1" xr:uid="{4D935161-CDD3-4592-B877-3FB59C99E142}"/>
    <dataValidation type="list" allowBlank="1" showInputMessage="1" showErrorMessage="1" sqref="E3:E2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9"/>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39108</v>
      </c>
      <c r="B2" s="61" t="str">
        <f>IFERROR(VLOOKUP(D2,DB!A:K,11,0),"")</f>
        <v>R3</v>
      </c>
      <c r="C2" s="18">
        <v>16</v>
      </c>
      <c r="D2" s="61" t="s">
        <v>25415</v>
      </c>
      <c r="E2" s="18" t="s">
        <v>39109</v>
      </c>
      <c r="F2" s="20">
        <v>45979.480543981481</v>
      </c>
      <c r="G2" s="21">
        <f t="shared" ref="G2:G4" ca="1" si="0">IFERROR(NOW()-F2,"-")</f>
        <v>2.3218287038616836E-2</v>
      </c>
      <c r="H2" s="22">
        <v>45979.457557870373</v>
      </c>
      <c r="I2" s="19" t="str">
        <f>IFERROR(VLOOKUP(D2,DB!A:F,6,0),"")</f>
        <v>SCECO</v>
      </c>
      <c r="J2" s="18" t="str">
        <f>IFERROR(VLOOKUP(D2,DB!A:G,7,0),"")</f>
        <v>Dead</v>
      </c>
      <c r="K2" s="45" t="s">
        <v>39110</v>
      </c>
      <c r="L2" s="23" t="str">
        <f>IFERROR(VLOOKUP(D2,DB!A:I,9,0),"")</f>
        <v>Latis</v>
      </c>
    </row>
    <row r="3" spans="1:13" ht="15" customHeight="1">
      <c r="A3" s="19"/>
      <c r="B3" s="61" t="str">
        <f>IFERROR(VLOOKUP(D3,DB!A:K,11,0),"")</f>
        <v/>
      </c>
      <c r="C3" s="18"/>
      <c r="D3" s="61"/>
      <c r="E3" s="61"/>
      <c r="F3" s="20"/>
      <c r="G3" s="21">
        <f t="shared" ca="1" si="0"/>
        <v>45979.503762268519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45979.503762268519</v>
      </c>
      <c r="H4" s="22"/>
      <c r="I4" s="19" t="str">
        <f>IFERROR(VLOOKUP(D4,DB!A:F,6,0),"")</f>
        <v/>
      </c>
      <c r="J4" s="18" t="str">
        <f>IFERROR(VLOOKUP(D4,DB!A:G,7,0),"")</f>
        <v/>
      </c>
      <c r="K4" s="45"/>
      <c r="L4" s="23" t="str">
        <f>IFERROR(VLOOKUP(D4,DB!A:I,9,0),"")</f>
        <v/>
      </c>
    </row>
    <row r="5" spans="1:13" ht="15" customHeight="1">
      <c r="A5" s="19"/>
      <c r="B5" s="61" t="str">
        <f>IFERROR(VLOOKUP(D5,DB!A:K,11,0),"")</f>
        <v/>
      </c>
      <c r="C5" s="18"/>
      <c r="D5" s="19"/>
      <c r="E5" s="18"/>
      <c r="F5" s="20"/>
      <c r="G5" s="21">
        <f t="shared" ref="G5:G68" ca="1" si="1">IFERROR(NOW()-F5,"-")</f>
        <v>45979.503762268519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45979.503762268519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45979.503762268519</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1"/>
        <v>45979.503762268519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45979.503762268519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45979.503762268519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45979.503762268519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45979.503762268519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45979.503762268519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45979.503762268519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45979.503762268519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45979.503762268519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45979.503762268519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45979.503762268519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45979.503762268519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45979.503762268519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45979.503762268519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45979.503762268519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45979.503762268519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45979.503762268519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45979.503762268519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45979.503762268519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45979.503762268519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45979.503762268519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45979.503762268519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45979.503762268519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45979.503762268519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45979.503762268519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45979.503762268519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45979.503762268519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45979.503762268519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45979.503762268519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45979.503762268519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45979.503762268519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45979.503762268519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45979.503762268519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45979.503762268519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45979.503762268519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45979.503762268519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45979.503762268519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45979.503762268519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45979.503762268519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45979.503762268519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45979.503762268519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45979.503762268519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45979.503762268519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45979.503762268519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45979.503762268519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45979.503762268519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45979.503762268519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45979.503762268519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45979.503762268519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45979.503762268519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45979.503762268519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45979.503762268519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45979.503762268519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45979.503762268519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45979.503762268519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45979.503762268519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45979.503762268519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45979.503762268519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45979.503762268519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45979.503762268519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45979.503762268519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ref="G69:G132" ca="1" si="2">IFERROR(NOW()-F69,"-")</f>
        <v>45979.503762268519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45979.503762268519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45979.503762268519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45979.503762268519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45979.503762268519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45979.503762268519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45979.503762268519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45979.503762268519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45979.503762268519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45979.503762268519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45979.503762268519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45979.503762268519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45979.503762268519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45979.503762268519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45979.503762268519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45979.503762268519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45979.503762268519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45979.503762268519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45979.503762268519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45979.503762268519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45979.503762268519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45979.503762268519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45979.503762268519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45979.503762268519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45979.503762268519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45979.503762268519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45979.503762268519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45979.503762268519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45979.503762268519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45979.503762268519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45979.503762268519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45979.503762268519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45979.503762268519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45979.503762268519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45979.503762268519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45979.503762268519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45979.503762268519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45979.503762268519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45979.503762268519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45979.503762268519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45979.503762268519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45979.503762268519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45979.503762268519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45979.503762268519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45979.503762268519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45979.503762268519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45979.503762268519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45979.503762268519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45979.503762268519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45979.503762268519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45979.503762268519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45979.503762268519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45979.503762268519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45979.503762268519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45979.503762268519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45979.503762268519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45979.503762268519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45979.503762268519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45979.503762268519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45979.503762268519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45979.503762268519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45979.503762268519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45979.503762268519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45979.503762268519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ref="G133:G196" ca="1" si="3">IFERROR(NOW()-F133,"-")</f>
        <v>45979.503762268519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45979.503762268519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45979.503762268519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45979.503762268519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45979.503762268519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45979.503762268519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45979.503762268519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45979.503762268519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45979.503762268519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45979.503762268519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45979.503762268519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45979.503762268519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45979.503762268519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45979.503762268519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45979.503762268519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45979.503762268519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45979.503762268519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45979.503762268519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45979.503762268519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45979.503762268519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45979.503762268519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45979.503762268519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45979.503762268519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45979.503762268519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45979.503762268519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45979.503762268519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45979.503762268519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45979.503762268519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45979.503762268519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45979.503762268519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45979.503762268519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45979.503762268519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45979.503762268519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45979.503762268519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45979.503762268519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45979.503762268519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45979.503762268519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45979.503762268519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45979.503762268519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45979.503762268519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45979.503762268519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45979.503762268519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45979.503762268519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45979.503762268519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45979.503762268519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45979.503762268519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45979.503762268519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45979.503762268519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45979.503762268519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45979.503762268519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45979.503762268519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45979.503762268519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45979.503762268519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45979.503762268519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45979.503762268519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45979.503762268519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45979.503762268519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45979.503762268519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45979.503762268519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45979.503762268519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45979.503762268519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45979.503762268519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45979.503762268519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45979.503762268519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ref="G197:G260" ca="1" si="4">IFERROR(NOW()-F197,"-")</f>
        <v>45979.503762268519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45979.503762268519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45979.503762268519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45979.503762268519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45979.503762268519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45979.503762268519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45979.503762268519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45979.503762268519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45979.503762268519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45979.503762268519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45979.503762268519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45979.503762268519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45979.503762268519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45979.503762268519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45979.503762268519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45979.503762268519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45979.503762268519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45979.503762268519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45979.503762268519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45979.503762268519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45979.503762268519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45979.503762268519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45979.503762268519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45979.503762268519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45979.503762268519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45979.503762268519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45979.503762268519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45979.503762268519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45979.503762268519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45979.503762268519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45979.503762268519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45979.503762268519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45979.503762268519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45979.503762268519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45979.503762268519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45979.503762268519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45979.503762268519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45979.503762268519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45979.503762268519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45979.503762268519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45979.503762268519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45979.503762268519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45979.503762268519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45979.503762268519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45979.503762268519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45979.503762268519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45979.503762268519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45979.503762268519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45979.503762268519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45979.503762268519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45979.503762268519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45979.503762268519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45979.503762268519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45979.503762268519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45979.503762268519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45979.503762268519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45979.503762268519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45979.503762268519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45979.503762268519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45979.503762268519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45979.503762268519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45979.503762268519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45979.503762268519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45979.503762268519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ref="G261:G324" ca="1" si="5">IFERROR(NOW()-F261,"-")</f>
        <v>45979.503762268519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45979.503762268519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45979.503762268519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45979.503762268519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45979.503762268519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45979.503762268519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45979.503762268519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45979.503762268519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45979.503762268519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45979.503762268519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45979.503762268519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45979.503762268519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45979.503762268519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45979.503762268519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45979.503762268519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45979.503762268519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45979.503762268519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45979.503762268519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45979.503762268519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45979.503762268519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45979.503762268519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45979.503762268519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45979.503762268519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45979.503762268519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45979.503762268519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45979.503762268519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45979.503762268519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45979.503762268519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45979.503762268519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45979.503762268519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45979.503762268519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45979.503762268519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45979.503762268519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45979.503762268519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45979.503762268519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45979.503762268519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45979.503762268519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45979.503762268519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45979.503762268519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45979.503762268519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45979.503762268519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45979.503762268519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45979.503762268519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45979.503762268519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45979.503762268519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45979.503762268519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45979.503762268519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45979.503762268519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45979.503762268519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45979.503762268519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45979.503762268519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45979.503762268519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45979.503762268519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45979.503762268519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45979.503762268519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45979.503762268519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45979.503762268519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45979.503762268519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45979.503762268519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45979.503762268519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45979.503762268519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45979.503762268519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45979.503762268519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45979.503762268519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ref="G325:G388" ca="1" si="6">IFERROR(NOW()-F325,"-")</f>
        <v>45979.503762268519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45979.503762268519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45979.503762268519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45979.503762268519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45979.503762268519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45979.503762268519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45979.503762268519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45979.503762268519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45979.503762268519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45979.503762268519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45979.503762268519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45979.503762268519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45979.503762268519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45979.503762268519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45979.503762268519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45979.503762268519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45979.503762268519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45979.503762268519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45979.503762268519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45979.503762268519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45979.503762268519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45979.503762268519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45979.503762268519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45979.503762268519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45979.503762268519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45979.503762268519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45979.503762268519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45979.503762268519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45979.503762268519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45979.503762268519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45979.503762268519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45979.503762268519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45979.503762268519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45979.503762268519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45979.503762268519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45979.503762268519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45979.503762268519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45979.503762268519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45979.503762268519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45979.503762268519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45979.503762268519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45979.503762268519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45979.503762268519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45979.503762268519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45979.503762268519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45979.503762268519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45979.503762268519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45979.503762268519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45979.503762268519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45979.503762268519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45979.503762268519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45979.503762268519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45979.503762268519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45979.503762268519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45979.503762268519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45979.503762268519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45979.503762268519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45979.503762268519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45979.503762268519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45979.503762268519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45979.503762268519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45979.503762268519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45979.503762268519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45979.503762268519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ref="G389:G452" ca="1" si="7">IFERROR(NOW()-F389,"-")</f>
        <v>45979.503762268519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45979.503762268519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45979.503762268519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45979.503762268519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45979.503762268519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45979.503762268519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45979.503762268519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45979.503762268519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45979.503762268519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45979.503762268519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45979.503762268519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45979.503762268519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45979.503762268519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45979.503762268519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45979.503762268519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45979.503762268519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45979.503762268519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45979.503762268519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45979.503762268519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45979.503762268519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45979.503762268519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45979.503762268519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45979.503762268519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45979.503762268519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45979.503762268519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45979.503762268519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45979.503762268519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45979.503762268519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45979.503762268519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45979.503762268519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45979.503762268519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45979.503762268519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45979.503762268519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45979.503762268519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45979.503762268519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45979.503762268519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45979.503762268519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45979.503762268519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45979.503762268519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45979.503762268519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45979.503762268519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45979.503762268519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45979.503762268519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45979.503762268519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45979.503762268519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45979.503762268519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45979.503762268519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45979.503762268519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45979.503762268519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45979.503762268519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45979.503762268519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45979.503762268519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45979.503762268519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45979.503762268519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45979.503762268519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45979.503762268519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45979.503762268519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45979.503762268519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45979.503762268519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45979.503762268519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45979.503762268519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45979.503762268519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45979.503762268519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45979.503762268519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ref="G453:G516" ca="1" si="8">IFERROR(NOW()-F453,"-")</f>
        <v>45979.503762268519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45979.503762268519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45979.503762268519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45979.503762268519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45979.503762268519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45979.503762268519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45979.503762268519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45979.503762268519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45979.503762268519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45979.503762268519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45979.503762268519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45979.503762268519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45979.503762268519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45979.503762268519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45979.503762268519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45979.503762268519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45979.503762268519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45979.503762268519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45979.503762268519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45979.503762268519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45979.503762268519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45979.503762268519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45979.503762268519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45979.503762268519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45979.503762268519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45979.503762268519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45979.503762268519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45979.503762268519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45979.503762268519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45979.503762268519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45979.503762268519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45979.503762268519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45979.503762268519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45979.503762268519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45979.503762268519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45979.503762268519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45979.503762268519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45979.503762268519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45979.503762268519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45979.503762268519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45979.503762268519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45979.503762268519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45979.503762268519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45979.503762268519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45979.503762268519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45979.503762268519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45979.503762268519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45979.503762268519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45979.503762268519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45979.503762268519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45979.503762268519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45979.503762268519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45979.503762268519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45979.503762268519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45979.503762268519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45979.503762268519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45979.503762268519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45979.503762268519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45979.503762268519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45979.503762268519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45979.503762268519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45979.503762268519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45979.503762268519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45979.503762268519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ref="G517:G580" ca="1" si="9">IFERROR(NOW()-F517,"-")</f>
        <v>45979.503762268519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45979.503762268519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45979.503762268519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45979.503762268519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45979.503762268519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45979.503762268519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45979.503762268519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45979.503762268519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45979.503762268519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45979.503762268519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45979.503762268519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45979.503762268519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45979.503762268519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45979.503762268519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45979.503762268519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45979.503762268519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45979.503762268519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45979.503762268519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45979.503762268519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45979.503762268519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45979.503762268519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45979.503762268519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45979.503762268519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45979.503762268519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45979.503762268519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45979.503762268519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45979.503762268519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45979.503762268519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45979.503762268519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45979.503762268519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45979.503762268519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45979.503762268519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45979.503762268519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45979.503762268519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45979.503762268519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45979.503762268519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45979.503762268519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45979.503762268519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45979.503762268519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45979.503762268519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45979.503762268519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45979.503762268519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45979.503762268519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45979.503762268519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45979.503762268519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45979.503762268519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45979.503762268519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45979.503762268519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45979.503762268519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45979.503762268519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45979.503762268519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45979.503762268519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45979.503762268519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45979.503762268519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45979.503762268519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45979.503762268519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45979.503762268519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45979.503762268519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45979.503762268519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45979.503762268519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45979.503762268519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45979.503762268519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45979.503762268519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45979.503762268519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ref="G581:G644" ca="1" si="10">IFERROR(NOW()-F581,"-")</f>
        <v>45979.503762268519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45979.503762268519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45979.503762268519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45979.503762268519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45979.503762268519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45979.503762268519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45979.503762268519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45979.503762268519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45979.503762268519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45979.503762268519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45979.503762268519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45979.503762268519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45979.503762268519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45979.503762268519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45979.503762268519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45979.503762268519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45979.503762268519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45979.503762268519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45979.503762268519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45979.503762268519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45979.503762268519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45979.503762268519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45979.503762268519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45979.503762268519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45979.503762268519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45979.503762268519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45979.503762268519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45979.503762268519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45979.503762268519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45979.503762268519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45979.503762268519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45979.503762268519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45979.503762268519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45979.503762268519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45979.503762268519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45979.503762268519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45979.503762268519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45979.503762268519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45979.503762268519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45979.503762268519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45979.503762268519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45979.503762268519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45979.503762268519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45979.503762268519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45979.503762268519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45979.503762268519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45979.503762268519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45979.503762268519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45979.503762268519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45979.503762268519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45979.503762268519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45979.503762268519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45979.503762268519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45979.503762268519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45979.503762268519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45979.503762268519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45979.503762268519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45979.503762268519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45979.503762268519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45979.503762268519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45979.503762268519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45979.503762268519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45979.503762268519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45979.503762268519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ref="G645:G708" ca="1" si="11">IFERROR(NOW()-F645,"-")</f>
        <v>45979.503762268519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45979.503762268519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45979.503762268519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45979.503762268519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45979.503762268519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45979.503762268519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45979.503762268519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45979.503762268519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45979.503762268519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45979.503762268519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45979.503762268519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45979.503762268519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45979.503762268519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45979.503762268519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45979.503762268519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45979.503762268519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45979.503762268519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45979.503762268519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45979.503762268519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45979.503762268519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45979.503762268519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45979.503762268519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45979.503762268519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45979.503762268519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45979.503762268519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45979.503762268519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45979.503762268519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45979.503762268519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45979.503762268519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45979.503762268519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45979.503762268519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45979.503762268519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45979.503762268519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45979.503762268519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45979.503762268519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45979.503762268519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45979.503762268519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45979.503762268519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45979.503762268519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45979.503762268519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45979.503762268519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45979.503762268519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45979.503762268519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45979.503762268519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45979.503762268519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45979.503762268519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45979.503762268519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45979.503762268519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45979.503762268519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45979.503762268519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45979.503762268519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45979.503762268519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45979.503762268519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45979.503762268519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45979.503762268519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45979.503762268519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45979.503762268519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45979.503762268519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45979.503762268519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45979.503762268519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45979.503762268519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45979.503762268519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45979.503762268519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45979.503762268519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ref="G709:G772" ca="1" si="12">IFERROR(NOW()-F709,"-")</f>
        <v>45979.503762268519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45979.503762268519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45979.503762268519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45979.503762268519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45979.503762268519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45979.503762268519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45979.503762268519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45979.503762268519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45979.503762268519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45979.503762268519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45979.503762268519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45979.503762268519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45979.503762268519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45979.503762268519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45979.503762268519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45979.503762268519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45979.503762268519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45979.503762268519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45979.503762268519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45979.503762268519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45979.503762268519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45979.503762268519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45979.503762268519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45979.503762268519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45979.503762268519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45979.503762268519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45979.503762268519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45979.503762268519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45979.503762268519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45979.503762268519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45979.503762268519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45979.503762268519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45979.503762268519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45979.503762268519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45979.503762268519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45979.503762268519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45979.503762268519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45979.503762268519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45979.503762268519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45979.503762268519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45979.503762268519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45979.503762268519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45979.503762268519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45979.503762268519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45979.503762268519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45979.503762268519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45979.503762268519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45979.503762268519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45979.503762268519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45979.503762268519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45979.503762268519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45979.503762268519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45979.503762268519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45979.503762268519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45979.503762268519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45979.503762268519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45979.503762268519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45979.503762268519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45979.503762268519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45979.503762268519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45979.503762268519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45979.503762268519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45979.503762268519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45979.503762268519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ref="G773:G836" ca="1" si="13">IFERROR(NOW()-F773,"-")</f>
        <v>45979.503762268519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45979.503762268519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45979.503762268519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45979.503762268519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45979.503762268519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45979.503762268519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45979.503762268519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45979.503762268519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45979.503762268519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45979.503762268519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45979.503762268519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45979.503762268519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45979.503762268519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45979.503762268519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45979.503762268519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45979.503762268519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45979.503762268519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45979.503762268519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45979.503762268519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45979.503762268519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45979.503762268519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45979.503762268519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45979.503762268519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45979.503762268519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45979.503762268519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45979.503762268519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45979.503762268519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45979.503762268519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45979.503762268519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45979.503762268519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45979.503762268519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45979.503762268519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45979.503762268519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45979.503762268519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45979.503762268519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45979.503762268519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45979.503762268519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45979.503762268519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45979.503762268519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45979.503762268519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45979.503762268519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45979.503762268519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45979.503762268519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45979.503762268519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45979.503762268519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45979.503762268519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45979.503762268519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45979.503762268519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45979.503762268519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45979.503762268519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45979.503762268519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45979.503762268519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45979.503762268519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45979.503762268519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45979.503762268519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45979.503762268519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45979.503762268519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45979.503762268519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45979.503762268519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45979.503762268519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45979.503762268519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45979.503762268519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45979.503762268519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45979.503762268519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ref="G837:G900" ca="1" si="14">IFERROR(NOW()-F837,"-")</f>
        <v>45979.503762268519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45979.503762268519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45979.503762268519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45979.503762268519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45979.503762268519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45979.503762268519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45979.503762268519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45979.503762268519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45979.503762268519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45979.503762268519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45979.503762268519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45979.503762268519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45979.503762268519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45979.503762268519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45979.503762268519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45979.503762268519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45979.503762268519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45979.503762268519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45979.503762268519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45979.503762268519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45979.503762268519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45979.503762268519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45979.503762268519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45979.503762268519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45979.503762268519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45979.503762268519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45979.503762268519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45979.503762268519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45979.503762268519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45979.503762268519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45979.503762268519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45979.503762268519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45979.503762268519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45979.503762268519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45979.503762268519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45979.503762268519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45979.503762268519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45979.503762268519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45979.503762268519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45979.503762268519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45979.503762268519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45979.503762268519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45979.503762268519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45979.503762268519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45979.503762268519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45979.503762268519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45979.503762268519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45979.503762268519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45979.503762268519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45979.503762268519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45979.503762268519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45979.503762268519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45979.503762268519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45979.503762268519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45979.503762268519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45979.503762268519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45979.503762268519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45979.503762268519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45979.503762268519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45979.503762268519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45979.503762268519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45979.503762268519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45979.503762268519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45979.503762268519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ref="G901:G964" ca="1" si="15">IFERROR(NOW()-F901,"-")</f>
        <v>45979.503762268519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45979.503762268519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45979.503762268519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45979.503762268519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45979.503762268519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45979.503762268519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45979.503762268519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45979.503762268519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45979.503762268519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45979.503762268519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45979.503762268519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45979.503762268519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45979.503762268519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45979.503762268519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45979.503762268519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45979.503762268519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45979.503762268519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45979.503762268519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45979.503762268519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45979.503762268519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45979.503762268519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45979.503762268519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45979.503762268519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45979.503762268519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45979.503762268519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45979.503762268519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45979.503762268519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45979.503762268519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45979.503762268519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45979.503762268519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45979.503762268519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45979.503762268519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45979.503762268519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45979.503762268519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45979.503762268519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45979.503762268519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45979.503762268519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45979.503762268519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45979.503762268519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45979.503762268519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45979.503762268519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45979.503762268519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45979.503762268519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45979.503762268519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45979.503762268519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45979.503762268519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45979.503762268519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45979.503762268519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45979.503762268519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45979.503762268519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45979.503762268519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45979.503762268519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45979.503762268519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45979.503762268519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45979.503762268519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45979.503762268519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45979.503762268519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45979.503762268519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45979.503762268519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45979.503762268519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45979.503762268519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45979.503762268519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45979.503762268519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45979.503762268519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ref="G965:G979" ca="1" si="16">IFERROR(NOW()-F965,"-")</f>
        <v>45979.503762268519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45979.503762268519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45979.503762268519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45979.503762268519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45979.503762268519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45979.503762268519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45979.503762268519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45979.503762268519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45979.503762268519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45979.503762268519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45979.503762268519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45979.503762268519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45979.503762268519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45979.503762268519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45979.503762268519</v>
      </c>
      <c r="H979" s="22"/>
      <c r="I979" s="19" t="str">
        <f>IFERROR(VLOOKUP(D979,DB!A:F,6,0),"")</f>
        <v/>
      </c>
      <c r="J979" s="18" t="str">
        <f>IFERROR(VLOOKUP(D979,DB!A:G,7,0),"")</f>
        <v/>
      </c>
      <c r="K979" s="45"/>
      <c r="L979" s="23" t="str">
        <f>IFERROR(VLOOKUP(D979,DB!A:I,9,0),"")</f>
        <v/>
      </c>
    </row>
  </sheetData>
  <dataValidations count="2">
    <dataValidation allowBlank="1" showInputMessage="1" showErrorMessage="1" sqref="E1" xr:uid="{5914219A-CB83-432D-936A-CC0CB6F3982A}"/>
    <dataValidation type="list" allowBlank="1" showInputMessage="1" showErrorMessage="1" sqref="E2:E97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7"/>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276.02304409721546</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34938</v>
      </c>
      <c r="E3" s="94" t="s">
        <v>39021</v>
      </c>
      <c r="F3" s="95">
        <v>45979.466886574075</v>
      </c>
      <c r="G3" s="96">
        <f ca="1">IFERROR(NOW()-F3,"")</f>
        <v>3.6875115736620501E-2</v>
      </c>
      <c r="H3" s="95">
        <v>45979.454513888886</v>
      </c>
      <c r="I3" s="113" t="str">
        <f>IFERROR(VLOOKUP(D3,DB!A:F,6,0),"")</f>
        <v>SCECO</v>
      </c>
      <c r="J3" s="113" t="str">
        <f>IFERROR(VLOOKUP(D3,DB!A:G,7,0),"")</f>
        <v>Vandalized</v>
      </c>
      <c r="K3" s="97" t="s">
        <v>39114</v>
      </c>
      <c r="L3" s="91" t="str">
        <f>IFERROR(VLOOKUP(D3,DB!A:I,9,0),"")</f>
        <v>Latis</v>
      </c>
    </row>
    <row r="4" spans="1:16" ht="15" customHeight="1">
      <c r="A4" s="113" t="s">
        <v>39115</v>
      </c>
      <c r="B4" s="113" t="str">
        <f>IFERROR(VLOOKUP(D4,DB!A:K,11,0),"")</f>
        <v>R4</v>
      </c>
      <c r="C4" s="93">
        <v>1</v>
      </c>
      <c r="D4" s="91" t="s">
        <v>32760</v>
      </c>
      <c r="E4" s="94" t="s">
        <v>39021</v>
      </c>
      <c r="F4" s="95">
        <v>45979.496400462966</v>
      </c>
      <c r="G4" s="96">
        <f ca="1">IFERROR(NOW()-F4,"")</f>
        <v>7.3612268461147323E-3</v>
      </c>
      <c r="H4" s="95">
        <v>45979.490763888891</v>
      </c>
      <c r="I4" s="113" t="str">
        <f>IFERROR(VLOOKUP(D4,DB!A:F,6,0),"")</f>
        <v>SCECO</v>
      </c>
      <c r="J4" s="113" t="str">
        <f>IFERROR(VLOOKUP(D4,DB!A:G,7,0),"")</f>
        <v>Weak</v>
      </c>
      <c r="K4" s="97" t="s">
        <v>39116</v>
      </c>
      <c r="L4" s="91" t="str">
        <f>IFERROR(VLOOKUP(D4,DB!A:I,9,0),"")</f>
        <v>Latis</v>
      </c>
    </row>
    <row r="5" spans="1:16" ht="15" customHeight="1">
      <c r="A5" s="113" t="s">
        <v>39117</v>
      </c>
      <c r="B5" s="113" t="str">
        <f>IFERROR(VLOOKUP(D5,DB!A:K,11,0),"")</f>
        <v>R4</v>
      </c>
      <c r="C5" s="93">
        <v>3</v>
      </c>
      <c r="D5" s="91" t="s">
        <v>29415</v>
      </c>
      <c r="E5" s="94" t="s">
        <v>39021</v>
      </c>
      <c r="F5" s="95">
        <v>45979.496296296296</v>
      </c>
      <c r="G5" s="96">
        <f ca="1">IFERROR(NOW()-F5,"")</f>
        <v>7.465393515303731E-3</v>
      </c>
      <c r="H5" s="95">
        <v>45979.488391203704</v>
      </c>
      <c r="I5" s="113" t="str">
        <f>IFERROR(VLOOKUP(D5,DB!A:F,6,0),"")</f>
        <v>SCECO</v>
      </c>
      <c r="J5" s="113" t="str">
        <f>IFERROR(VLOOKUP(D5,DB!A:G,7,0),"")</f>
        <v>Dead</v>
      </c>
      <c r="K5" s="97" t="s">
        <v>39118</v>
      </c>
      <c r="L5" s="91" t="str">
        <f>IFERROR(VLOOKUP(D5,DB!A:I,9,0),"")</f>
        <v>Latis</v>
      </c>
    </row>
    <row r="6" spans="1:16" ht="15" customHeight="1">
      <c r="A6" s="113"/>
      <c r="B6" s="113" t="str">
        <f>IFERROR(VLOOKUP(D6,DB!A:K,11,0),"")</f>
        <v/>
      </c>
      <c r="C6" s="93"/>
      <c r="D6" s="91"/>
      <c r="E6" s="94"/>
      <c r="F6" s="95"/>
      <c r="G6" s="96">
        <f ca="1">IFERROR(NOW()-F6,"")</f>
        <v>45979.503761689812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45979.503761689812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45979.503761689812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45979.503761689812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45979.503761689812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45979.503761689812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45979.503761689812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45979.503761689812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ref="G14:G77" ca="1" si="0">IFERROR(NOW()-F14,"")</f>
        <v>45979.503761689812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45979.503761689812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45979.503761689812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45979.503761689812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45979.503761689812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45979.503761689812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45979.503761689812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45979.503761689812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45979.503761689812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45979.503761689812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45979.503761689812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45979.503761689812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45979.503761689812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45979.503761689812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45979.503761689812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45979.503761689812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45979.503761689812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45979.503761689812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45979.503761689812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45979.503761689812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45979.503761689812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45979.503761689812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45979.503761689812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45979.503761689812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45979.503761689812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45979.503761689812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45979.503761689812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45979.503761689812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45979.503761689812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45979.503761689812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45979.503761689812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45979.503761689812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45979.503761689812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45979.503761689812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45979.503761689812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45979.503761689812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45979.503761689812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45979.503761689812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45979.503761689812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45979.503761689812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45979.503761689812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45979.503761689812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45979.503761689812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45979.503761689812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45979.503761689812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45979.503761689812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45979.503761689812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45979.503761689812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45979.503761689812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45979.503761689812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45979.503761689812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45979.503761689812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45979.503761689812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45979.503761689812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45979.503761689812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45979.503761689812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45979.503761689812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45979.503761689812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45979.503761689812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45979.503761689812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45979.503761689812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45979.503761689812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45979.503761689812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45979.503761689812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ref="G78:G141" ca="1" si="1">IFERROR(NOW()-F78,"")</f>
        <v>45979.503761689812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45979.503761689812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45979.503761689812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45979.503761689812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45979.503761689812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45979.503761689812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45979.503761689812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45979.503761689812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45979.503761689812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45979.503761689812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45979.503761689812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45979.503761689812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45979.503761689812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45979.503761689812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45979.503761689812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45979.503761689812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45979.503761689812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45979.503761689812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45979.503761689812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45979.503761689812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45979.503761689812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45979.503761689812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45979.503761689812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45979.503761689812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45979.503761689812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45979.503761689812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45979.503761689812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45979.503761689812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45979.503761689812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45979.503761689812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45979.503761689812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45979.503761689812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45979.503761689812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45979.503761689812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45979.503761689812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45979.503761689812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45979.503761689812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45979.503761689812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45979.503761689812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45979.503761689812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45979.503761689812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45979.503761689812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45979.503761689812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45979.503761689812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45979.503761689812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45979.503761689812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45979.503761689812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45979.503761689812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45979.503761689812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45979.503761689812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45979.503761689812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45979.503761689812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45979.503761689812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45979.503761689812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45979.503761689812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45979.503761689812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45979.503761689812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45979.503761689812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45979.503761689812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45979.503761689812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45979.503761689812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45979.503761689812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45979.503761689812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45979.503761689812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ref="G142:G205" ca="1" si="2">IFERROR(NOW()-F142,"")</f>
        <v>45979.503761689812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45979.503761689812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45979.503761689812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45979.503761689812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45979.503761689812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45979.503761689812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45979.503761689812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45979.503761689812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45979.503761689812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45979.503761689812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45979.503761689812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45979.503761689812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45979.503761689812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45979.503761689812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45979.503761689812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45979.503761689812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45979.503761689812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45979.503761689812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45979.503761689812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45979.503761689812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45979.503761689812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45979.503761689812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45979.503761689812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45979.503761689812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45979.503761689812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45979.503761689812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45979.503761689812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45979.503761689812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45979.503761689812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45979.503761689812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45979.503761689812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45979.503761689812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45979.503761689812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45979.503761689812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45979.503761689812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45979.503761689812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45979.503761689812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45979.503761689812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45979.503761689812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45979.503761689812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45979.503761689812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45979.503761689812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45979.503761689812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45979.503761689812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45979.503761689812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45979.503761689812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45979.503761689812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45979.503761689812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45979.503761689812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45979.503761689812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45979.503761689812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45979.503761689812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45979.503761689812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45979.503761689812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45979.503761689812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45979.503761689812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45979.503761689812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45979.503761689812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45979.503761689812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45979.503761689812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45979.503761689812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45979.503761689812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45979.503761689812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45979.503761689812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ref="G206:G269" ca="1" si="3">IFERROR(NOW()-F206,"")</f>
        <v>45979.503761689812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45979.503761689812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45979.503761689812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45979.503761689812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45979.503761689812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45979.503761689812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45979.503761689812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45979.503761689812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45979.503761689812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45979.503761689812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45979.503761689812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45979.503761689812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45979.503761689812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45979.503761689812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45979.503761689812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45979.503761689812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45979.503761689812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45979.503761689812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45979.503761689812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45979.503761689812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45979.503761689812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45979.503761689812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45979.503761689812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45979.503761689812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45979.503761689812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45979.503761689812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45979.503761689812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45979.503761689812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45979.503761689812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45979.503761689812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45979.503761689812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45979.503761689812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45979.503761689812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45979.503761689812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45979.503761689812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45979.503761689812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45979.503761689812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45979.503761689812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45979.503761689812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45979.503761689812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45979.503761689812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45979.503761689812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45979.503761689812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45979.503761689812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45979.503761689812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45979.503761689812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45979.503761689812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45979.503761689812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45979.503761689812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45979.503761689812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45979.503761689812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45979.503761689812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45979.503761689812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45979.503761689812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45979.503761689812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45979.503761689812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45979.503761689812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45979.503761689812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45979.503761689812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45979.503761689812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45979.503761689812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45979.503761689812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45979.503761689812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45979.503761689812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ref="G270:G333" ca="1" si="4">IFERROR(NOW()-F270,"")</f>
        <v>45979.503761689812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45979.503761689812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45979.503761689812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45979.503761689812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45979.503761689812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45979.503761689812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45979.503761689812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45979.503761689812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45979.503761689812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45979.503761689812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45979.503761689812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45979.503761689812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45979.503761689812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45979.503761689812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45979.503761689812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45979.503761689812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45979.503761689812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45979.503761689812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45979.503761689812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45979.503761689812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45979.503761689812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45979.503761689812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45979.503761689812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45979.503761689812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45979.503761689812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45979.503761689812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45979.503761689812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45979.503761689812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45979.503761689812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45979.503761689812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45979.503761689812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45979.503761689812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45979.503761689812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45979.503761689812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45979.503761689812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45979.503761689812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45979.503761689812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45979.503761689812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45979.503761689812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45979.503761689812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45979.503761689812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45979.503761689812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45979.503761689812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45979.503761689812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45979.503761689812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45979.503761689812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45979.503761689812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45979.503761689812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45979.503761689812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45979.503761689812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45979.503761689812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45979.503761689812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45979.503761689812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45979.503761689812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45979.503761689812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45979.503761689812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45979.503761689812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45979.503761689812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45979.503761689812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45979.503761689812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45979.503761689812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45979.503761689812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45979.503761689812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45979.503761689812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ref="G334:G397" ca="1" si="5">IFERROR(NOW()-F334,"")</f>
        <v>45979.503761689812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45979.503761689812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45979.503761689812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45979.503761689812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45979.503761689812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45979.503761689812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45979.503761689812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45979.503761689812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45979.503761689812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45979.503761689812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45979.503761689812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45979.503761689812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45979.503761689812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45979.503761689812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45979.503761689812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45979.503761689812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45979.503761689812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45979.503761689812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45979.503761689812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45979.503761689812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45979.503761689812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45979.503761689812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45979.503761689812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45979.503761689812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45979.503761689812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45979.503761689812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45979.503761689812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45979.503761689812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45979.503761689812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45979.503761689812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45979.503761689812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45979.503761689812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45979.503761689812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45979.503761689812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45979.503761689812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45979.503761689812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45979.503761689812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45979.503761689812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45979.503761689812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45979.503761689812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45979.503761689812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45979.503761689812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45979.503761689812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45979.503761689812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45979.503761689812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45979.503761689812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45979.503761689812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45979.503761689812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45979.503761689812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45979.503761689812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45979.503761689812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45979.503761689812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45979.503761689812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45979.503761689812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45979.503761689812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45979.503761689812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45979.503761689812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45979.503761689812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45979.503761689812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45979.503761689812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45979.503761689812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45979.503761689812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45979.503761689812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45979.503761689812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ref="G398:G461" ca="1" si="6">IFERROR(NOW()-F398,"")</f>
        <v>45979.503761689812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45979.503761689812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45979.503761689812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45979.503761689812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45979.503761689812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45979.503761689812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45979.503761689812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45979.503761689812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45979.503761689812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45979.503761689812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45979.503761689812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45979.503761689812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45979.503761689812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45979.503761689812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45979.503761689812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45979.503761689812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45979.503761689812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45979.503761689812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45979.503761689812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45979.503761689812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45979.503761689812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45979.503761689812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45979.503761689812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45979.503761689812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45979.503761689812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45979.503761689812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45979.503761689812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45979.503761689812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45979.503761689812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45979.503761689812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45979.503761689812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45979.503761689812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45979.503761689812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45979.503761689812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45979.503761689812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45979.503761689812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45979.503761689812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45979.503761689812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45979.503761689812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45979.503761689812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45979.503761689812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45979.503761689812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45979.503761689812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45979.503761689812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45979.503761689812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45979.503761689812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45979.503761689812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45979.503761689812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45979.503761689812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45979.503761689812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45979.503761689812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45979.503761689812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45979.503761689812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45979.503761689812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45979.503761689812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45979.503761689812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45979.503761689812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45979.503761689812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45979.503761689812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45979.503761689812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45979.503761689812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45979.503761689812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45979.503761689812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45979.503761689812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ref="G462:G507" ca="1" si="7">IFERROR(NOW()-F462,"")</f>
        <v>45979.503761689812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45979.503761689812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45979.503761689812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45979.503761689812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45979.503761689812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45979.503761689812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45979.503761689812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45979.503761689812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45979.503761689812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45979.503761689812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45979.503761689812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45979.503761689812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45979.503761689812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45979.503761689812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45979.503761689812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45979.503761689812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45979.503761689812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45979.503761689812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45979.503761689812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45979.503761689812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45979.503761689812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45979.503761689812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45979.503761689812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45979.503761689812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45979.503761689812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45979.503761689812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45979.503761689812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45979.503761689812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45979.503761689812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45979.503761689812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45979.503761689812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45979.503761689812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45979.503761689812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45979.503761689812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45979.503761689812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45979.503761689812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45979.503761689812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45979.503761689812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45979.503761689812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45979.503761689812</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45979.503761689812</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45979.503761689812</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45979.503761689812</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45979.503761689812</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45979.503761689812</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45979.503761689812</v>
      </c>
      <c r="H507" s="95"/>
      <c r="I507" s="113" t="str">
        <f>IFERROR(VLOOKUP(D507,DB!A:F,6,0),"")</f>
        <v/>
      </c>
      <c r="J507" s="113" t="str">
        <f>IFERROR(VLOOKUP(D507,DB!A:G,7,0),"")</f>
        <v/>
      </c>
      <c r="K507" s="97"/>
      <c r="L507" s="91" t="str">
        <f>IFERROR(VLOOKUP(D507,DB!A:I,9,0),"")</f>
        <v/>
      </c>
    </row>
  </sheetData>
  <dataValidations count="2">
    <dataValidation allowBlank="1" showInputMessage="1" showErrorMessage="1" sqref="E1" xr:uid="{A4F81451-56CC-4543-9497-104C4E44EE4B}"/>
    <dataValidation type="list" allowBlank="1" showInputMessage="1" showErrorMessage="1" sqref="E2:E50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K16" sqref="K1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87.671701504623343</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53.314884374995017</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30.842650578699249</v>
      </c>
      <c r="H4" s="110">
        <v>45948.661111111112</v>
      </c>
      <c r="I4" s="109" t="str">
        <f>IFERROR(VLOOKUP(D4,DB!A:F,6,0),"")</f>
        <v>SCECO</v>
      </c>
      <c r="J4" s="109" t="str">
        <f>IFERROR(VLOOKUP(D4,DB!A:G,7,0),"")</f>
        <v>Dead</v>
      </c>
      <c r="K4" s="109" t="s">
        <v>39124</v>
      </c>
      <c r="L4" s="109" t="str">
        <f>IFERROR(VLOOKUP(D4,DB!A:I,9,0),"")</f>
        <v>Latis</v>
      </c>
    </row>
    <row r="5" spans="1:13">
      <c r="A5" s="109" t="s">
        <v>39125</v>
      </c>
      <c r="B5" s="109" t="str">
        <f>IFERROR(VLOOKUP(D5,DB!A:K,11,0),"")</f>
        <v>R5</v>
      </c>
      <c r="C5" s="109">
        <v>1</v>
      </c>
      <c r="D5" s="109" t="s">
        <v>33371</v>
      </c>
      <c r="E5" s="109" t="s">
        <v>39021</v>
      </c>
      <c r="F5" s="135">
        <v>45977.514803240738</v>
      </c>
      <c r="G5" s="111">
        <f ca="1">IFERROR(NOW()-F5,"")</f>
        <v>1.9889584490738343</v>
      </c>
      <c r="H5" s="135">
        <v>45977.468807870369</v>
      </c>
      <c r="I5" s="109" t="str">
        <f>IFERROR(VLOOKUP(D5,DB!A:F,6,0),"")</f>
        <v>SCECO</v>
      </c>
      <c r="J5" s="109" t="str">
        <f>IFERROR(VLOOKUP(D5,DB!A:G,7,0),"")</f>
        <v>Weak</v>
      </c>
      <c r="K5" s="109" t="s">
        <v>39126</v>
      </c>
      <c r="L5" s="109" t="str">
        <f>IFERROR(VLOOKUP(D5,DB!A:I,9,0),"")</f>
        <v>Latis</v>
      </c>
    </row>
    <row r="6" spans="1:13">
      <c r="A6" s="109"/>
      <c r="B6" s="109" t="str">
        <f>IFERROR(VLOOKUP(D6,DB!A:K,11,0),"")</f>
        <v/>
      </c>
      <c r="C6" s="109"/>
      <c r="D6" s="109"/>
      <c r="E6" s="109"/>
      <c r="F6" s="109"/>
      <c r="G6" s="111">
        <f ca="1">IFERROR(NOW()-F6,"")</f>
        <v>45979.503761689812</v>
      </c>
      <c r="H6" s="109"/>
      <c r="I6" s="109" t="str">
        <f>IFERROR(VLOOKUP(D6,DB!A:F,6,0),"")</f>
        <v/>
      </c>
      <c r="J6" s="109" t="str">
        <f>IFERROR(VLOOKUP(D6,DB!A:G,7,0),"")</f>
        <v/>
      </c>
      <c r="K6" s="109"/>
      <c r="L6" s="109" t="str">
        <f>IFERROR(VLOOKUP(D6,DB!A:I,9,0),"")</f>
        <v/>
      </c>
    </row>
    <row r="7" spans="1:13">
      <c r="A7" s="109"/>
      <c r="B7" s="109" t="str">
        <f>IFERROR(VLOOKUP(D7,DB!A:K,11,0),"")</f>
        <v/>
      </c>
      <c r="C7" s="109"/>
      <c r="D7"/>
      <c r="E7" s="109"/>
      <c r="F7" s="109"/>
      <c r="G7" s="111">
        <f ca="1">IFERROR(NOW()-F7,"")</f>
        <v>45979.503761689812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45979.503761689812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45979.503761689812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45979.503761689812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45979.503761689812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45979.503761689812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45979.503761689812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45979.503761689812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45979.503761689812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45979.503761689812</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45979.503761689812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45979.503761689812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45979.503761689812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45979.503761689812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45979.503761689812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45979.503761689812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45979.503761689812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45979.503761689812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45979.503761689812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45979.503761689812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45979.503761689812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45979.503761689812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45979.503761689812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45979.503761689812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45979.503761689812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45979.503761689812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45979.503761689812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45979.503761689812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45979.503761689812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45979.503761689812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45979.503761689812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45979.503761689812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45979.503761689812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45979.503761689812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45979.503761689812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45979.503761689812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45979.503761689812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45979.503761689812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45979.503761689812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45979.503761689812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45979.503761689812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45979.503761689812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45979.503761689812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45979.503761689812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45979.503761689812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45979.503761689812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45979.503761689812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45979.503761689812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45979.503761689812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45979.503761689812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45979.503761689812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45979.503761689812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45979.503761689812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45979.503761689812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45979.503761689812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45979.503761689812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45979.503761689812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45979.503761689812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45979.503761689812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45979.503761689812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45979.503761689812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45979.503761689812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45979.503761689812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45979.503761689812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45979.503761689812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45979.503761689812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45979.503761689812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45979.503761689812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45979.503761689812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45979.503761689812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45979.503761689812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45979.503761689812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45979.503761689812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45979.503761689812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45979.503761689812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45979.503761689812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45979.503761689812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45979.503761689812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45979.503761689812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45979.503761689812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45979.503761689812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45979.503761689812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45979.503761689812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45979.503761689812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45979.503761689812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45979.503761689812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45979.503761689812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45979.503761689812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45979.503761689812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45979.503761689812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45979.503761689812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45979.503761689812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45979.503761689812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45979.503761689812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45979.503761689812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45979.503761689812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45979.503761689812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45979.503761689812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45979.503761689812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45979.503761689812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45979.503761689812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45979.503761689812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45979.503761689812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45979.503761689812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45979.503761689812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45979.503761689812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45979.503761689812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45979.503761689812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45979.503761689812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45979.503761689812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45979.503761689812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45979.503761689812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45979.503761689812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45979.503761689812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45979.503761689812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45979.503761689812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45979.503761689812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45979.503761689812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45979.503761689812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45979.503761689812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45979.503761689812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45979.503761689812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45979.503761689812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45979.503761689812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45979.503761689812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45979.503761689812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45979.503761689812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45979.503761689812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45979.503761689812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45979.503761689812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45979.503761689812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45979.503761689812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45979.503761689812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45979.503761689812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45979.503761689812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45979.503761689812</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45979.503761689812</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45979.503761689812</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45979.503761689812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45979.503761689812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45979.503761689812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45979.503761689812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45979.503761689812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45979.503761689812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45979.503761689812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45979.503761689812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45979.503761689812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45979.503761689812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45979.503761689812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45979.503761689812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45979.503761689812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45979.503761689812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45979.503761689812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45979.503761689812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45979.503761689812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45979.503761689812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45979.503761689812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45979.503761689812</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45979.503761689812</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45979.503761689812</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45979.503761689812</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45979.503761689812</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45979.503761689812</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45979.503761689812</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45979.503761689812</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45979.503761689812</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0"/>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1</v>
      </c>
      <c r="D2" s="119" t="s">
        <v>37390</v>
      </c>
      <c r="E2" s="109" t="s">
        <v>39021</v>
      </c>
      <c r="F2" s="121">
        <v>45979.422094907408</v>
      </c>
      <c r="G2" s="104">
        <f t="shared" ref="G2:G46" ca="1" si="0">IFERROR(NOW()-F2,"-")</f>
        <v>8.1666782403772231E-2</v>
      </c>
      <c r="H2" s="121">
        <v>45979.422094907408</v>
      </c>
      <c r="I2" s="119" t="str">
        <f>IFERROR(VLOOKUP(D2,DB!A:F,6,0),"")</f>
        <v>Generator-SG</v>
      </c>
      <c r="J2" s="119" t="str">
        <f>IFERROR(VLOOKUP(D2,DB!A:G,7,0),"")</f>
        <v>Vandalized</v>
      </c>
      <c r="K2" s="122" t="s">
        <v>39128</v>
      </c>
      <c r="L2" s="123" t="str">
        <f>IFERROR(VLOOKUP(D2,DB!A:I,9,0),"")</f>
        <v>Latis</v>
      </c>
    </row>
    <row r="3" spans="1:16382" ht="31.5" customHeight="1">
      <c r="A3" s="118"/>
      <c r="B3" s="119" t="str">
        <f>IFERROR(VLOOKUP(D3,DB!A:K,11,0),"")</f>
        <v>R6</v>
      </c>
      <c r="C3" s="120">
        <v>1</v>
      </c>
      <c r="D3" s="119" t="s">
        <v>33725</v>
      </c>
      <c r="E3" s="109" t="s">
        <v>39021</v>
      </c>
      <c r="F3" s="121">
        <v>45979.488298611112</v>
      </c>
      <c r="G3" s="104">
        <f t="shared" ca="1" si="0"/>
        <v>1.5463078700122423E-2</v>
      </c>
      <c r="H3" s="121">
        <v>45979.488298611112</v>
      </c>
      <c r="I3" s="119" t="str">
        <f>IFERROR(VLOOKUP(D3,DB!A:F,6,0),"")</f>
        <v>SCECO</v>
      </c>
      <c r="J3" s="119" t="str">
        <f>IFERROR(VLOOKUP(D3,DB!A:G,7,0),"")</f>
        <v>Vandalized</v>
      </c>
      <c r="K3" s="122" t="s">
        <v>39129</v>
      </c>
      <c r="L3" s="123" t="str">
        <f>IFERROR(VLOOKUP(D3,DB!A:I,9,0),"")</f>
        <v>Latis</v>
      </c>
    </row>
    <row r="4" spans="1:16382" ht="31.5" customHeight="1">
      <c r="A4" s="118"/>
      <c r="B4" s="119" t="str">
        <f>IFERROR(VLOOKUP(D4,DB!A:K,11,0),"")</f>
        <v/>
      </c>
      <c r="C4" s="120"/>
      <c r="D4" s="119"/>
      <c r="E4" s="109"/>
      <c r="F4" s="121"/>
      <c r="G4" s="104">
        <f t="shared" ca="1" si="0"/>
        <v>45979.503761689812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45979.503761689812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45979.503761689812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45979.503761689812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45979.503761689812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45979.503761689812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45979.503761689812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45979.503761689812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45979.503761689812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45979.503761689812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45979.503761689812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45979.503761689812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45979.503761689812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45979.503761689812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45979.503761689812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45979.503761689812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45979.503761689812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45979.503761689812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45979.503761689812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45979.503761689812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45979.503761689812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45979.503761689812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45979.503761689812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45979.503761689812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45979.503761689812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45979.503761689812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45979.503761689812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45979.503761689812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45979.503761689812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45979.503761689812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45979.503761689812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45979.503761689812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45979.503761689812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45979.503761689812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45979.503761689812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45979.503761689812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45979.503761689812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45979.503761689812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45979.503761689812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45979.503761689812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45979.503761689812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45979.503761689812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45979.503761689812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ref="G47:G80" ca="1" si="1">IFERROR(NOW()-F47,"-")</f>
        <v>45979.503761689812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45979.503761689812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45979.503761689812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45979.503761689812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45979.503761689812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45979.503761689812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45979.503761689812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45979.503761689812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45979.503761689812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45979.503761689812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45979.503761689812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45979.503761689812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45979.503761689812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45979.503761689812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45979.503761689812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45979.503761689812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45979.503761689812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45979.503761689812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45979.503761689812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45979.503761689812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45979.503761689812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45979.503761689812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45979.503761689812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45979.503761689812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45979.503761689812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45979.503761689812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45979.503761689812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45979.503761689812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45979.503761689812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45979.503761689812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45979.503761689812</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45979.503761689812</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45979.503761689812</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45979.503761689812</v>
      </c>
      <c r="H80" s="121"/>
      <c r="I80" s="119" t="str">
        <f>IFERROR(VLOOKUP(D80,DB!A:F,6,0),"")</f>
        <v/>
      </c>
      <c r="J80" s="119" t="str">
        <f>IFERROR(VLOOKUP(D80,DB!A:G,7,0),"")</f>
        <v/>
      </c>
      <c r="K80" s="122"/>
      <c r="L80" s="123" t="str">
        <f>IFERROR(VLOOKUP(D80,DB!A:I,9,0),"")</f>
        <v/>
      </c>
    </row>
  </sheetData>
  <dataValidations count="2">
    <dataValidation allowBlank="1" showInputMessage="1" showErrorMessage="1" sqref="E1" xr:uid="{9E1BC488-8814-4F8A-8DBE-742B3278AB71}"/>
    <dataValidation type="list" allowBlank="1" showInputMessage="1" showErrorMessage="1" sqref="E2:E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2025-11-18T09:05:29Z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