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445" documentId="120_S{2AC9BD13-BADA-5192-A53E-5A8FF88502F6}" xr6:coauthVersionLast="47" xr6:coauthVersionMax="47" xr10:uidLastSave="{977FF4E4-4420-4D5D-A35F-81EB4BE546B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<sst xmlns="http://schemas.openxmlformats.org/spreadsheetml/2006/main" count="180288" uniqueCount="39127">
  <si>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</si>
  <si>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</si>
  <si>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</si>
  <si>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</si>
  <si>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</si>
  <si>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</si>
  <si>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</si>
  <si>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</si>
  <si>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</si>
  <si>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</si>
  <si>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</si>
  <si>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</si>
  <si>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</si>
  <si>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</si>
  <si>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</si>
  <si>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</si>
  <si>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</si>
  <si>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</si>
  <si>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</si>
  <si>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</si>
  <si>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</si>
  <si>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</si>
  <si>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</si>
  <si>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</si>
  <si>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</si>
  <si>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</si>
  <si>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</si>
  <si>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</si>
  <si>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</si>
  <si>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</si>
  <si>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</si>
  <si>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</si>
  <si>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</si>
  <si>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</si>
  <si>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</si>
  <si>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</si>
  <si>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</si>
  <si>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</si>
  <si>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</si>
  <si>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</si>
  <si>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</si>
  <si>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</si>
  <si>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</si>
  <si>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</si>
  <si>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</si>
  <si>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</si>
  <si>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</si>
  <si>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</si>
  <si>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</si>
  <si>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</si>
  <si>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</si>
  <si>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</si>
  <si>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</si>
  <si>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</si>
  <si>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</si>
  <si>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</si>
  <si>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</si>
  <si>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</si>
  <si>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</si>
  <si>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</si>
  <si>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</si>
  <si>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</si>
  <si>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</si>
  <si>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</si>
  <si>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</si>
  <si>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</si>
  <si>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</si>
  <si>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</si>
  <si>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</si>
  <si>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</si>
  <si>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</si>
  <si>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</si>
  <si>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</si>
  <si>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</si>
  <si>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</si>
  <si>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</si>
  <si>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</si>
  <si>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</si>
  <si>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</si>
  <si>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</si>
  <si>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</si>
  <si>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</si>
  <si>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</si>
  <si>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</si>
  <si>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</si>
  <si>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</si>
  <si>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</si>
  <si>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</si>
  <si>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</si>
  <si>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</si>
  <si>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</si>
  <si>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</si>
  <si>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</si>
  <si>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</si>
  <si>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</si>
  <si>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</si>
  <si>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</si>
  <si>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</si>
  <si>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</si>
  <si>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</si>
  <si>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</si>
  <si>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</si>
  <si>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</si>
  <si>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</si>
  <si>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</si>
  <si>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</si>
  <si>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</si>
  <si>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</si>
  <si>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</si>
  <si>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</si>
  <si>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</si>
  <si>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</si>
  <si>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</si>
  <si>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</si>
  <si>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</si>
  <si>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</si>
  <si>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</si>
  <si>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</si>
  <si>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</si>
  <si>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</si>
  <si>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</si>
  <si>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</si>
  <si>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</si>
  <si>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</si>
  <si>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</si>
  <si>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</si>
  <si>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</si>
  <si>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</si>
  <si>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</si>
  <si>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</si>
  <si>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</si>
  <si>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</si>
  <si>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</si>
  <si>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</si>
  <si>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</si>
  <si>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</si>
  <si>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</si>
  <si>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</si>
  <si>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</si>
  <si>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</si>
  <si>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</si>
  <si>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</si>
  <si>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</si>
  <si>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</si>
  <si>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</si>
  <si>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</si>
  <si>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</si>
  <si>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</si>
  <si>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</si>
  <si>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</si>
  <si>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</si>
  <si>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</si>
  <si>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</si>
  <si>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</si>
  <si>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</si>
  <si>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</si>
  <si>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</si>
  <si>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</si>
  <si>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</si>
  <si>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</si>
  <si>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</si>
  <si>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</si>
  <si>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</si>
  <si>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</si>
  <si>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</si>
  <si>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</si>
  <si>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</si>
  <si>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</si>
  <si>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</si>
  <si>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</si>
  <si>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</si>
  <si>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</si>
  <si>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</si>
  <si>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</si>
  <si>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</si>
  <si>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</si>
  <si>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</si>
  <si>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</si>
  <si>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</si>
  <si>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</si>
  <si>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</si>
  <si>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</si>
  <si>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</si>
  <si>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</si>
  <si>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</si>
  <si>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</si>
  <si>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</si>
  <si>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</si>
  <si>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</si>
  <si>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</si>
  <si>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</si>
  <si>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</si>
  <si>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</si>
  <si>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</si>
  <si>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</si>
  <si>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</si>
  <si>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</si>
  <si>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</si>
  <si>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</si>
  <si>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</si>
  <si>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</si>
  <si>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</si>
  <si>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</si>
  <si>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</si>
  <si>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</si>
  <si>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</si>
  <si>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</si>
  <si>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</si>
  <si>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</si>
  <si>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</si>
  <si>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</si>
  <si>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</si>
  <si>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</si>
  <si>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</si>
  <si>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</si>
  <si>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</si>
  <si>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</si>
  <si>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</si>
  <si>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</si>
  <si>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</si>
  <si>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</si>
  <si>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</si>
  <si>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</si>
  <si>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</si>
  <si>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</si>
  <si>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</si>
  <si>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</si>
  <si>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</si>
  <si>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</si>
  <si>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</si>
  <si>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</si>
  <si>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</si>
  <si>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</si>
  <si>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</si>
  <si>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</si>
  <si>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</si>
  <si>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</si>
  <si>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</si>
  <si>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</si>
  <si>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</si>
  <si>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</si>
  <si>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</si>
  <si>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</si>
  <si>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</si>
  <si>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</si>
  <si>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</si>
  <si>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</si>
  <si>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</si>
  <si>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</si>
  <si>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</si>
  <si>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</si>
  <si>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</si>
  <si>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</si>
  <si>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</si>
  <si>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</si>
  <si>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</si>
  <si>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</si>
  <si>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</si>
  <si>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</si>
  <si>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</si>
  <si>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</si>
  <si>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</si>
  <si>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</si>
  <si>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</si>
  <si>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</si>
  <si>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</si>
  <si>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</si>
  <si>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</si>
  <si>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</si>
  <si>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</si>
  <si>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</si>
  <si>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</si>
  <si>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</si>
  <si>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</si>
  <si>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</si>
  <si>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</si>
  <si>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</si>
  <si>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</si>
  <si>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</si>
  <si>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</si>
  <si>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</si>
  <si>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</si>
  <si>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</si>
  <si>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</si>
  <si>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</si>
  <si>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</si>
  <si>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</si>
  <si>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</si>
  <si>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</si>
  <si>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</si>
  <si>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</si>
  <si>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</si>
  <si>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</si>
  <si>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</si>
  <si>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</si>
  <si>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</si>
  <si>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</si>
  <si>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</si>
  <si>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</si>
  <si>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</si>
  <si>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</si>
  <si>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</si>
  <si>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</si>
  <si>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</si>
  <si>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</si>
  <si>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</si>
  <si>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</si>
  <si>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</si>
  <si>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</si>
  <si>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</si>
  <si>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</si>
  <si>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</si>
  <si>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</si>
  <si>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</si>
  <si>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</si>
  <si>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</si>
  <si>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</si>
  <si>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</si>
  <si>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</si>
  <si>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</si>
  <si>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</si>
  <si>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</si>
  <si>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</si>
  <si>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</si>
  <si>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</si>
  <si>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</si>
  <si>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</si>
  <si>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</si>
  <si>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</si>
  <si>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</si>
  <si>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</si>
  <si>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</si>
  <si>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</si>
  <si>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</si>
  <si>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</si>
  <si>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</si>
  <si>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</si>
  <si>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</si>
  <si>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</si>
  <si>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</si>
  <si>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</si>
  <si>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</si>
  <si>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</si>
  <si>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</si>
  <si>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</si>
  <si>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</si>
  <si>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</si>
  <si>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</si>
  <si>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</si>
  <si>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</si>
  <si>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</si>
  <si>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</si>
  <si>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</si>
  <si>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</si>
  <si>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</si>
  <si>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</si>
  <si>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</si>
  <si>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</si>
  <si>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</si>
  <si>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</si>
  <si>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</si>
  <si>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</si>
  <si>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</si>
  <si>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</si>
  <si>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</si>
  <si>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</si>
  <si>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</si>
  <si>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</si>
  <si>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</si>
  <si>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</si>
  <si>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</si>
  <si>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</si>
  <si>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</si>
  <si>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</si>
  <si>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</si>
  <si>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</si>
  <si>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</si>
  <si>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</si>
  <si>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</si>
  <si>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</si>
  <si>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</si>
  <si>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</si>
  <si>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</si>
  <si>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</si>
  <si>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</si>
  <si>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</si>
  <si>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</si>
  <si>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</si>
  <si>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</si>
  <si>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</si>
  <si>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</si>
  <si>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</si>
  <si>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</si>
  <si>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</si>
  <si>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</si>
  <si>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</si>
  <si>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</si>
  <si>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</si>
  <si>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</si>
  <si>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</si>
  <si>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</si>
  <si>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</si>
  <si>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</si>
  <si>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</si>
  <si>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</si>
  <si>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</si>
  <si>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</si>
  <si>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</si>
  <si>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</si>
  <si>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</si>
  <si>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</si>
  <si>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</si>
  <si>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</si>
  <si>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</si>
  <si>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</si>
  <si>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</si>
  <si>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</si>
  <si>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</si>
  <si>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</si>
  <si>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</si>
  <si>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</si>
  <si>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</si>
  <si>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</si>
  <si>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</si>
  <si>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</si>
  <si>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</si>
  <si>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</si>
  <si>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</si>
  <si>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</si>
  <si>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</si>
  <si>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</si>
  <si>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</si>
  <si>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</si>
  <si>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</si>
  <si>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</si>
  <si>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</si>
  <si>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</si>
  <si>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</si>
  <si>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</si>
  <si>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</si>
  <si>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</si>
  <si>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</si>
  <si>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</si>
  <si>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</si>
  <si>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</si>
  <si>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</si>
  <si>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</si>
  <si>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</si>
  <si>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</si>
  <si>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</si>
  <si>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</si>
  <si>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</si>
  <si>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</si>
  <si>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</si>
  <si>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</si>
  <si>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</si>
  <si>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</si>
  <si>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</si>
  <si>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</si>
  <si>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</si>
  <si>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</si>
  <si>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</si>
  <si>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</si>
  <si>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</si>
  <si>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</si>
  <si>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</si>
  <si>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</si>
  <si>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</si>
  <si>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</si>
  <si>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</si>
  <si>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</si>
  <si>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</si>
  <si>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</si>
  <si>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</si>
  <si>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</si>
  <si>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</si>
  <si>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</si>
  <si>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</si>
  <si>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</si>
  <si>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</si>
  <si>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</si>
  <si>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</si>
  <si>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</si>
  <si>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</si>
  <si>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</si>
  <si>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</si>
  <si>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</si>
  <si>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</si>
  <si>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</si>
  <si>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</si>
  <si>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</si>
  <si>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</si>
  <si>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</si>
  <si>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</si>
  <si>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</si>
  <si>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</si>
  <si>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</si>
  <si>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</si>
  <si>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</si>
  <si>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</si>
  <si>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</si>
  <si>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</si>
  <si>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</si>
  <si>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</si>
  <si>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</si>
  <si>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</si>
  <si>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</si>
  <si>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</si>
  <si>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</si>
  <si>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</si>
  <si>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</si>
  <si>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</si>
  <si>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</si>
  <si>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</si>
  <si>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</si>
  <si>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</si>
  <si>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</si>
  <si>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</si>
  <si>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</si>
  <si>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</si>
  <si>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</si>
  <si>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</si>
  <si>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</si>
  <si>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</si>
  <si>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</si>
  <si>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</si>
  <si>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</si>
  <si>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</si>
  <si>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</si>
  <si>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</si>
  <si>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</si>
  <si>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</si>
  <si>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</si>
  <si>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</si>
  <si>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</si>
  <si>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</si>
  <si>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</si>
  <si>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</si>
  <si>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</si>
  <si>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</si>
  <si>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</si>
  <si>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</si>
  <si>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</si>
  <si>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</si>
  <si>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</si>
  <si>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</si>
  <si>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</si>
  <si>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</si>
  <si>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</si>
  <si>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</si>
  <si>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</si>
  <si>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</si>
  <si>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</si>
  <si>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</si>
  <si>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</si>
  <si>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</si>
  <si>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</si>
  <si>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</si>
  <si>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</si>
  <si>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</si>
  <si>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</si>
  <si>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</si>
  <si>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</si>
  <si>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</si>
  <si>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</si>
  <si>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</si>
  <si>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</si>
  <si>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</si>
  <si>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</si>
  <si>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</si>
  <si>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</si>
  <si>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</si>
  <si>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</si>
  <si>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</si>
  <si>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</si>
  <si>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</si>
  <si>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</si>
  <si>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</si>
  <si>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</si>
  <si>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</si>
  <si>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</si>
  <si>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</si>
  <si>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</si>
  <si>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</si>
  <si>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</si>
  <si>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</si>
  <si>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</si>
  <si>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</si>
  <si>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</si>
  <si>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</si>
  <si>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</si>
  <si>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</si>
  <si>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</si>
  <si>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</si>
  <si>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</si>
  <si>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</si>
  <si>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</si>
  <si>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</si>
  <si>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</si>
  <si>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</si>
  <si>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</si>
  <si>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</si>
  <si>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</si>
  <si>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</si>
  <si>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</si>
  <si>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</si>
  <si>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</si>
  <si>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</si>
  <si>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</si>
  <si>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</si>
  <si>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</si>
  <si>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</si>
  <si>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</si>
  <si>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</si>
  <si>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</si>
  <si>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</si>
  <si>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</si>
  <si>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</si>
  <si>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</si>
  <si>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</si>
  <si>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</si>
  <si>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</si>
  <si>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</si>
  <si>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</si>
  <si>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</si>
  <si>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</si>
  <si>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</si>
  <si>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</si>
  <si>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</si>
  <si>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</si>
  <si>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</si>
  <si>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</si>
  <si>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</si>
  <si>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</si>
  <si>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</si>
  <si>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</si>
  <si>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</si>
  <si>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</si>
  <si>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</si>
  <si>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</si>
  <si>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</si>
  <si>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</si>
  <si>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</si>
  <si>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</si>
  <si>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</si>
  <si>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</si>
  <si>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</si>
  <si>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</si>
  <si>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</si>
  <si>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</si>
  <si>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</si>
  <si>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</si>
  <si>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</si>
  <si>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</si>
  <si>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</si>
  <si>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</si>
  <si>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</si>
  <si>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</si>
  <si>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</si>
  <si>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</si>
  <si>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</si>
  <si>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</si>
  <si>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</si>
  <si>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</si>
  <si>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</si>
  <si>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</si>
  <si>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</si>
  <si>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</si>
  <si>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</si>
  <si>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</si>
  <si>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</si>
  <si>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</si>
  <si>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</si>
  <si>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</si>
  <si>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</si>
  <si>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</si>
  <si>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</si>
  <si>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</si>
  <si>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</si>
  <si>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</si>
  <si>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</si>
  <si>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</si>
  <si>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</si>
  <si>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</si>
  <si>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</si>
  <si>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</si>
  <si>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</si>
  <si>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</si>
  <si>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</si>
  <si>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</si>
  <si>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</si>
  <si>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</si>
  <si>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</si>
  <si>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</si>
  <si>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</si>
  <si>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</si>
  <si>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</si>
  <si>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</si>
  <si>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</si>
  <si>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</si>
  <si>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</si>
  <si>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</si>
  <si>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</si>
  <si>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</si>
  <si>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</si>
  <si>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</si>
  <si>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</si>
  <si>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</si>
  <si>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</si>
  <si>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</si>
  <si>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</si>
  <si>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</si>
  <si>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</si>
  <si>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</si>
  <si>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</si>
  <si>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</si>
  <si>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</si>
  <si>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</si>
  <si>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</si>
  <si>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</si>
  <si>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</si>
  <si>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</si>
  <si>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</si>
  <si>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</si>
  <si>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</si>
  <si>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</si>
  <si>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</si>
  <si>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</si>
  <si>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</si>
  <si>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</si>
  <si>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</si>
  <si>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</si>
  <si>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</si>
  <si>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</si>
  <si>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</si>
  <si>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</si>
  <si>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</si>
  <si>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</si>
  <si>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</si>
  <si>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</si>
  <si>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</si>
  <si>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</si>
  <si>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</si>
  <si>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</si>
  <si>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</si>
  <si>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</si>
  <si>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</si>
  <si>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</si>
  <si>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</si>
  <si>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</si>
  <si>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</si>
  <si>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</si>
  <si>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</si>
  <si>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</si>
  <si>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</si>
  <si>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</si>
  <si>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</si>
  <si>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</si>
  <si>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</si>
  <si>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</si>
  <si>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</si>
  <si>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</si>
  <si>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</si>
  <si>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</si>
  <si>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</si>
  <si>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</si>
  <si>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</si>
  <si>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</si>
  <si>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</si>
  <si>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</si>
  <si>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</si>
  <si>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</si>
  <si>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</si>
  <si>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</si>
  <si>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</si>
  <si>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</si>
  <si>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</si>
  <si>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</si>
  <si>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</si>
  <si>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</si>
  <si>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</si>
  <si>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</si>
  <si>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</si>
  <si>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</si>
  <si>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</si>
  <si>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</si>
  <si>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</si>
  <si>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</si>
  <si>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</si>
  <si>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</si>
  <si>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</si>
  <si>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</si>
  <si>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</si>
  <si>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</si>
  <si>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</si>
  <si>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</si>
  <si>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</si>
  <si>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</si>
  <si>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</si>
  <si>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</si>
  <si>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</si>
  <si>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</si>
  <si>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</si>
  <si>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</si>
  <si>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</si>
  <si>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</si>
  <si>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</si>
  <si>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</si>
  <si>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</si>
  <si>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</si>
  <si>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</si>
  <si>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</si>
  <si>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</si>
  <si>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</si>
  <si>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</si>
  <si>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</si>
  <si>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</si>
  <si>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</si>
  <si>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</si>
  <si>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</si>
  <si>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</si>
  <si>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</si>
  <si>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</si>
  <si>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</si>
  <si>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</si>
  <si>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</si>
  <si>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</si>
  <si>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</si>
  <si>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</si>
  <si>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</si>
  <si>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</si>
  <si>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</si>
  <si>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</si>
  <si>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</si>
  <si>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</si>
  <si>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</si>
  <si>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</si>
  <si>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</si>
  <si>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</si>
  <si>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</si>
  <si>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</si>
  <si>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</si>
  <si>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</si>
  <si>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</si>
  <si>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</si>
  <si>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</si>
  <si>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</si>
  <si>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</si>
  <si>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</si>
  <si>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</si>
  <si>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</si>
  <si>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</si>
  <si>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</si>
  <si>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</si>
  <si>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</si>
  <si>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</si>
  <si>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</si>
  <si>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</si>
  <si>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</si>
  <si>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</si>
  <si>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</si>
  <si>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</si>
  <si>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</si>
  <si>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</si>
  <si>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</si>
  <si>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</si>
  <si>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</si>
  <si>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</si>
  <si>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</si>
  <si>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</si>
  <si>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</si>
  <si>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</si>
  <si>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</si>
  <si>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</si>
  <si>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</si>
  <si>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</si>
  <si>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</si>
  <si>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</si>
  <si>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</si>
  <si>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</si>
  <si>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</si>
  <si>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</si>
  <si>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</si>
  <si>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</si>
  <si>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</si>
  <si>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</si>
  <si>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</si>
  <si>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</si>
  <si>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</si>
  <si>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</si>
  <si>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</si>
  <si>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</si>
  <si>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</si>
  <si>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</si>
  <si>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</si>
  <si>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</si>
  <si>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</si>
  <si>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</si>
  <si>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</si>
  <si>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</si>
  <si>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</si>
  <si>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</si>
  <si>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</si>
  <si>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</si>
  <si>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</si>
  <si>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</si>
  <si>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</si>
  <si>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</si>
  <si>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</si>
  <si>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</si>
  <si>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</si>
  <si>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</si>
  <si>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</si>
  <si>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</si>
  <si>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</si>
  <si>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</si>
  <si>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</si>
  <si>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</si>
  <si>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</si>
  <si>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</si>
  <si>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</si>
  <si>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</si>
  <si>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</si>
  <si>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</si>
  <si>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</si>
  <si>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</si>
  <si>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</si>
  <si>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</si>
  <si>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</si>
  <si>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</si>
  <si>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</si>
  <si>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</si>
  <si>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</si>
  <si>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</si>
  <si>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</si>
  <si>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</si>
  <si>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</si>
  <si>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</si>
  <si>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</si>
  <si>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</si>
  <si>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</si>
  <si>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</si>
  <si>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</si>
  <si>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</si>
  <si>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</si>
  <si>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</si>
  <si>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</si>
  <si>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</si>
  <si>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</si>
  <si>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</si>
  <si>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</si>
  <si>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</si>
  <si>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</si>
  <si>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</si>
  <si>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</si>
  <si>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</si>
  <si>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</si>
  <si>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</si>
  <si>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</si>
  <si>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</si>
  <si>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</si>
  <si>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</si>
  <si>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</si>
  <si>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</si>
  <si>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</si>
  <si>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</si>
  <si>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</si>
  <si>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</si>
  <si>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</si>
  <si>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</si>
  <si>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</si>
  <si>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</si>
  <si>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</si>
  <si>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</si>
  <si>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</si>
  <si>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</si>
  <si>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</si>
  <si>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</si>
  <si>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</si>
  <si>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</si>
  <si>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</si>
  <si>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</si>
  <si>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</si>
  <si>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</si>
  <si>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</si>
  <si>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</si>
  <si>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</si>
  <si>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</si>
  <si>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</si>
  <si>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</si>
  <si>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</si>
  <si>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</si>
  <si>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</si>
  <si>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</si>
  <si>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</si>
  <si>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</si>
  <si>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</si>
  <si>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</si>
  <si>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</si>
  <si>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</si>
  <si>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</si>
  <si>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</si>
  <si>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</si>
  <si>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</si>
  <si>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</si>
  <si>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</si>
  <si>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</si>
  <si>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</si>
  <si>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</si>
  <si>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</si>
  <si>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</si>
  <si>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</si>
  <si>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</si>
  <si>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</si>
  <si>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</si>
  <si>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</si>
  <si>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</si>
  <si>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</si>
  <si>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</si>
  <si>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</si>
  <si>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</si>
  <si>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</si>
  <si>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</si>
  <si>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</si>
  <si>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</si>
  <si>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</si>
  <si>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</si>
  <si>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</si>
  <si>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</si>
  <si>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</si>
  <si>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</si>
  <si>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</si>
  <si>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</si>
  <si>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</si>
  <si>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</si>
  <si>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</si>
  <si>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</si>
  <si>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</si>
  <si>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</si>
  <si>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</si>
  <si>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</si>
  <si>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</si>
  <si>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</si>
  <si>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</si>
  <si>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</si>
  <si>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</si>
  <si>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</si>
  <si>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</si>
  <si>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</si>
  <si>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</si>
  <si>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</si>
  <si>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</si>
  <si>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</si>
  <si>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</si>
  <si>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</si>
  <si>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</si>
  <si>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</si>
  <si>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</si>
  <si>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</si>
  <si>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</si>
  <si>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</si>
  <si>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</si>
  <si>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</si>
  <si>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</si>
  <si>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</si>
  <si>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</si>
  <si>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</si>
  <si>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</si>
  <si>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</si>
  <si>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</si>
  <si>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</si>
  <si>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</si>
  <si>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</si>
  <si>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</si>
  <si>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</si>
  <si>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</si>
  <si>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</si>
  <si>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</si>
  <si>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</si>
  <si>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</si>
  <si>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</si>
  <si>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</si>
  <si>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</si>
  <si>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</si>
  <si>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</si>
  <si>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</si>
  <si>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</si>
  <si>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</si>
  <si>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</si>
  <si>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</si>
  <si>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</si>
  <si>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</si>
  <si>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</si>
  <si>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</si>
  <si>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</si>
  <si>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</si>
  <si>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</si>
  <si>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</si>
  <si>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</si>
  <si>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</si>
  <si>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</si>
  <si>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</si>
  <si>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</si>
  <si>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</si>
  <si>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</si>
  <si>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</si>
  <si>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</si>
  <si>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</si>
  <si>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</si>
  <si>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</si>
  <si>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</si>
  <si>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</si>
  <si>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</si>
  <si>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</si>
  <si>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</si>
  <si>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</si>
  <si>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</si>
  <si>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</si>
  <si>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</si>
  <si>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</si>
  <si>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</si>
  <si>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</si>
  <si>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</si>
  <si>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</si>
  <si>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</si>
  <si>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</si>
  <si>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</si>
  <si>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</si>
  <si>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</si>
  <si>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</si>
  <si>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</si>
  <si>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</si>
  <si>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</si>
  <si>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</si>
  <si>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</si>
  <si>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</si>
  <si>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</si>
  <si>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</si>
  <si>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</si>
  <si>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</si>
  <si>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</si>
  <si>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</si>
  <si>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</si>
  <si>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</si>
  <si>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</si>
  <si>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</si>
  <si>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</si>
  <si>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</si>
  <si>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</si>
  <si>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</si>
  <si>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</si>
  <si>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</si>
  <si>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</si>
  <si>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</si>
  <si>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</si>
  <si>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</si>
  <si>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</si>
  <si>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</si>
  <si>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</si>
  <si>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</si>
  <si>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</si>
  <si>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</si>
  <si>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</si>
  <si>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</si>
  <si>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</si>
  <si>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</si>
  <si>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</si>
  <si>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</si>
  <si>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</si>
  <si>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</si>
  <si>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</si>
  <si>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</si>
  <si>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</si>
  <si>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</si>
  <si>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</si>
  <si>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</si>
  <si>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</si>
  <si>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</si>
  <si>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</si>
  <si>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</si>
  <si>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</si>
  <si>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</si>
  <si>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</si>
  <si>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</si>
  <si>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</si>
  <si>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</si>
  <si>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</si>
  <si>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</si>
  <si>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</si>
  <si>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</si>
  <si>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</si>
  <si>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</si>
  <si>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</si>
  <si>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</si>
  <si>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</si>
  <si>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</si>
  <si>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</si>
  <si>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</si>
  <si>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</si>
  <si>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</si>
  <si>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</si>
  <si>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</si>
  <si>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</si>
  <si>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</si>
  <si>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</si>
  <si>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</si>
  <si>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</si>
  <si>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</si>
  <si>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</si>
  <si>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</si>
  <si>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</si>
  <si>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</si>
  <si>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</si>
  <si>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</si>
  <si>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</si>
  <si>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</si>
  <si>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</si>
  <si>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</si>
  <si>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</si>
  <si>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</si>
  <si>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</si>
  <si>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</si>
  <si>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</si>
  <si>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</si>
  <si>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</si>
  <si>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</si>
  <si>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</si>
  <si>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</si>
  <si>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</si>
  <si>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</si>
  <si>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</si>
  <si>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</si>
  <si>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</si>
  <si>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</si>
  <si>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</si>
  <si>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</si>
  <si>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</si>
  <si>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</si>
  <si>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</si>
  <si>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</si>
  <si>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</si>
  <si>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</si>
  <si>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</si>
  <si>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</si>
  <si>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</si>
  <si>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</si>
  <si>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</si>
  <si>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</si>
  <si>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</si>
  <si>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</si>
  <si>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</si>
  <si>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</si>
  <si>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</si>
  <si>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</si>
  <si>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</si>
  <si>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</si>
  <si>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</si>
  <si>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</si>
  <si>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</si>
  <si>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</si>
  <si>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</si>
  <si>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</si>
  <si>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</si>
  <si>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</si>
  <si>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</si>
  <si>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</si>
  <si>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</si>
  <si>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</si>
  <si>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</si>
  <si>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</si>
  <si>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</si>
  <si>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</si>
  <si>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</si>
  <si>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</si>
  <si>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</si>
  <si>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</si>
  <si>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</si>
  <si>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</si>
  <si>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</si>
  <si>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</si>
  <si>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</si>
  <si>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</si>
  <si>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</si>
  <si>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</si>
  <si>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</si>
  <si>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</si>
  <si>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</si>
  <si>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</si>
  <si>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</si>
  <si>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</si>
  <si>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</si>
  <si>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</si>
  <si>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</si>
  <si>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</si>
  <si>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</si>
  <si>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</si>
  <si>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</si>
  <si>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</si>
  <si>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</si>
  <si>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</si>
  <si>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</si>
  <si>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</si>
  <si>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</si>
  <si>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</si>
  <si>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</si>
  <si>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</si>
  <si>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</si>
  <si>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</si>
  <si>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</si>
  <si>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</si>
  <si>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</si>
  <si>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</si>
  <si>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</si>
  <si>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</si>
  <si>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</si>
  <si>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</si>
  <si>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</si>
  <si>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</si>
  <si>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</si>
  <si>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</si>
  <si>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</si>
  <si>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</si>
  <si>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</si>
  <si>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</si>
  <si>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</si>
  <si>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</si>
  <si>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</si>
  <si>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</si>
  <si>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</si>
  <si>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</si>
  <si>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</si>
  <si>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</si>
  <si>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</si>
  <si>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</si>
  <si>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</si>
  <si>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</si>
  <si>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</si>
  <si>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</si>
  <si>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</si>
  <si>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</si>
  <si>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</si>
  <si>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</si>
  <si>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</si>
  <si>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</si>
  <si>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</si>
  <si>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</si>
  <si>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</si>
  <si>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</si>
  <si>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</si>
  <si>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</si>
  <si>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</si>
  <si>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</si>
  <si>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</si>
  <si>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</si>
  <si>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</si>
  <si>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</si>
  <si>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</si>
  <si>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</si>
  <si>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</si>
  <si>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</si>
  <si>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</si>
  <si>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</si>
  <si>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</si>
  <si>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</si>
  <si>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</si>
  <si>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</si>
  <si>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</si>
  <si>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</si>
  <si>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</si>
  <si>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</si>
  <si>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</si>
  <si>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</si>
  <si>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</si>
  <si>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</si>
  <si>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</si>
  <si>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</si>
  <si>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</si>
  <si>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</si>
  <si>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</si>
  <si>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</si>
  <si>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</si>
  <si>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</si>
  <si>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</si>
  <si>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</si>
  <si>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</si>
  <si>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</si>
  <si>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</si>
  <si>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</si>
  <si>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</si>
  <si>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</si>
  <si>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</si>
  <si>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</si>
  <si>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</si>
  <si>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</si>
  <si>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</si>
  <si>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</si>
  <si>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</si>
  <si>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</si>
  <si>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</si>
  <si>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</si>
  <si>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</si>
  <si>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</si>
  <si>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</si>
  <si>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</si>
  <si>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</si>
  <si>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</si>
  <si>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</si>
  <si>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</si>
  <si>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</si>
  <si>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</si>
  <si>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</si>
  <si>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</si>
  <si>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</si>
  <si>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</si>
  <si>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</si>
  <si>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</si>
  <si>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</si>
  <si>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</si>
  <si>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</si>
  <si>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</si>
  <si>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</si>
  <si>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</si>
  <si>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</si>
  <si>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</si>
  <si>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</si>
  <si>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</si>
  <si>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</si>
  <si>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</si>
  <si>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</si>
  <si>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</si>
  <si>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</si>
  <si>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</si>
  <si>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</si>
  <si>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</si>
  <si>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</si>
  <si>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</si>
  <si>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</si>
  <si>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</si>
  <si>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</si>
  <si>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</si>
  <si>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</si>
  <si>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</si>
  <si>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</si>
  <si>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</si>
  <si>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</si>
  <si>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</si>
  <si>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</si>
  <si>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</si>
  <si>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</si>
  <si>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</si>
  <si>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</si>
  <si>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</si>
  <si>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</si>
  <si>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</si>
  <si>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</si>
  <si>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</si>
  <si>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</si>
  <si>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</si>
  <si>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</si>
  <si>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</si>
  <si>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</si>
  <si>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</si>
  <si>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</si>
  <si>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</si>
  <si>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</si>
  <si>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</si>
  <si>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</si>
  <si>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</si>
  <si>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</si>
  <si>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</si>
  <si>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</si>
  <si>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</si>
  <si>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</si>
  <si>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</si>
  <si>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</si>
  <si>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</si>
  <si>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</si>
  <si>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</si>
  <si>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</si>
  <si>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</si>
  <si>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</si>
  <si>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</si>
  <si>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</si>
  <si>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</si>
  <si>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</si>
  <si>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</si>
  <si>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</si>
  <si>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</si>
  <si>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</si>
  <si>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</si>
  <si>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</si>
  <si>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</si>
  <si>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</si>
  <si>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</si>
  <si>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</si>
  <si>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</si>
  <si>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</si>
  <si>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</si>
  <si>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</si>
  <si>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</si>
  <si>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</si>
  <si>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</si>
  <si>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</si>
  <si>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</si>
  <si>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</si>
  <si>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</si>
  <si>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</si>
  <si>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</si>
  <si>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</si>
  <si>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</si>
  <si>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</si>
  <si>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</si>
  <si>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</si>
  <si>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</si>
  <si>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</si>
  <si>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</si>
  <si>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</si>
  <si>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</si>
  <si>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</si>
  <si>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</si>
  <si>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</si>
  <si>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</si>
  <si>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</si>
  <si>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</si>
  <si>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</si>
  <si>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</si>
  <si>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</si>
  <si>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</si>
  <si>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</si>
  <si>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</si>
  <si>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</si>
  <si>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</si>
  <si>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</si>
  <si>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</si>
  <si>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</si>
  <si>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</si>
  <si>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</si>
  <si>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</si>
  <si>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</si>
  <si>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</si>
  <si>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</si>
  <si>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</si>
  <si>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</si>
  <si>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</si>
  <si>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</si>
  <si>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</si>
  <si>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</si>
  <si>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</si>
  <si>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</si>
  <si>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</si>
  <si>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</si>
  <si>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</si>
  <si>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</si>
  <si>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</si>
  <si>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</si>
  <si>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</si>
  <si>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</si>
  <si>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</si>
  <si>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</si>
  <si>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</si>
  <si>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</si>
  <si>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</si>
  <si>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</si>
  <si>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</si>
  <si>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</si>
  <si>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</si>
  <si>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</si>
  <si>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</si>
  <si>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</si>
  <si>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</si>
  <si>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</si>
  <si>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</si>
  <si>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</si>
  <si>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</si>
  <si>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</si>
  <si>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</si>
  <si>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</si>
  <si>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</si>
  <si>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</si>
  <si>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</si>
  <si>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</si>
  <si>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</si>
  <si>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</si>
  <si>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</si>
  <si>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</si>
  <si>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</si>
  <si>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</si>
  <si>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</si>
  <si>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</si>
  <si>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</si>
  <si>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</si>
  <si>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</si>
  <si>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</si>
  <si>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</si>
  <si>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</si>
  <si>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</si>
  <si>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</si>
  <si>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</si>
  <si>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</si>
  <si>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</si>
  <si>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</si>
  <si>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</si>
  <si>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</si>
  <si>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</si>
  <si>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</si>
  <si>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</si>
  <si>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</si>
  <si>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</si>
  <si>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</si>
  <si>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</si>
  <si>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</si>
  <si>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</si>
  <si>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</si>
  <si>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</si>
  <si>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</si>
  <si>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</si>
  <si>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</si>
  <si>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</si>
  <si>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</si>
  <si>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</si>
  <si>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</si>
  <si>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</si>
  <si>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</si>
  <si>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</si>
  <si>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</si>
  <si>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</si>
  <si>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</si>
  <si>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</si>
  <si>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</si>
  <si>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</si>
  <si>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</si>
  <si>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</si>
  <si>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</si>
  <si>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</si>
  <si>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</si>
  <si>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</si>
  <si>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</si>
  <si>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</si>
  <si>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</si>
  <si>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</si>
  <si>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</si>
  <si>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</si>
  <si>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</si>
  <si>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</si>
  <si>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</si>
  <si>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</si>
  <si>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</si>
  <si>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</si>
  <si>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</si>
  <si>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</si>
  <si>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</si>
  <si>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</si>
  <si>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</si>
  <si>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</si>
  <si>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</si>
  <si>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</si>
  <si>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</si>
  <si>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</si>
  <si>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</si>
  <si>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</si>
  <si>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</si>
  <si>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</si>
  <si>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</si>
  <si>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</si>
  <si>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</si>
  <si>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</si>
  <si>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</si>
  <si>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</si>
  <si>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</si>
  <si>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</si>
  <si>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</si>
  <si>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</si>
  <si>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</si>
  <si>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</si>
  <si>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</si>
  <si>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</si>
  <si>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</si>
  <si>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</si>
  <si>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</si>
  <si>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</si>
  <si>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</si>
  <si>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</si>
  <si>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</si>
  <si>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</si>
  <si>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</si>
  <si>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</si>
  <si>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</si>
  <si>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</si>
  <si>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</si>
  <si>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</si>
  <si>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</si>
  <si>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</si>
  <si>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</si>
  <si>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</si>
  <si>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</si>
  <si>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</si>
  <si>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</si>
  <si>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</si>
  <si>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</si>
  <si>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</si>
  <si>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</si>
  <si>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</si>
  <si>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</si>
  <si>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</si>
  <si>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</si>
  <si>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</si>
  <si>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</si>
  <si>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</si>
  <si>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</si>
  <si>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</si>
  <si>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</si>
  <si>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</si>
  <si>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</si>
  <si>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</si>
  <si>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</si>
  <si>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</si>
  <si>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</si>
  <si>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</si>
  <si>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</si>
  <si>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</si>
  <si>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</si>
  <si>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</si>
  <si>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</si>
  <si>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</si>
  <si>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</si>
  <si>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</si>
  <si>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</si>
  <si>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</si>
  <si>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</si>
  <si>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</si>
  <si>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</si>
  <si>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</si>
  <si>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</si>
  <si>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</si>
  <si>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</si>
  <si>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</si>
  <si>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</si>
  <si>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</si>
  <si>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</si>
  <si>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</si>
  <si>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</si>
  <si>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</si>
  <si>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</si>
  <si>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</si>
  <si>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</si>
  <si>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</si>
  <si>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</si>
  <si>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</si>
  <si>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</si>
  <si>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</si>
  <si>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</si>
  <si>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</si>
  <si>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</si>
  <si>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</si>
  <si>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</si>
  <si>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</si>
  <si>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</si>
  <si>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</si>
  <si>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</si>
  <si>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</si>
  <si>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</si>
  <si>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</si>
  <si>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</si>
  <si>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</si>
  <si>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</si>
  <si>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</si>
  <si>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</si>
  <si>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</si>
  <si>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</si>
  <si>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</si>
  <si>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</si>
  <si>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</si>
  <si>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</si>
  <si>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</si>
  <si>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</si>
  <si>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</si>
  <si>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</si>
  <si>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</si>
  <si>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</si>
  <si>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</si>
  <si>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</si>
  <si>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</si>
  <si>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</si>
  <si>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</si>
  <si>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</si>
  <si>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</si>
  <si>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</si>
  <si>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</si>
  <si>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</si>
  <si>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</si>
  <si>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</si>
  <si>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</si>
  <si>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</si>
  <si>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</si>
  <si>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</si>
  <si>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</si>
  <si>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</si>
  <si>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</si>
  <si>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</si>
  <si>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</si>
  <si>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</si>
  <si>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</si>
  <si>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</si>
  <si>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</si>
  <si>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</si>
  <si>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</si>
  <si>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</si>
  <si>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</si>
  <si>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</si>
  <si>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</si>
  <si>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</si>
  <si>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</si>
  <si>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</si>
  <si>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</si>
  <si>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</si>
  <si>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</si>
  <si>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</si>
  <si>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</si>
  <si>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</si>
  <si>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</si>
  <si>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</si>
  <si>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</si>
  <si>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</si>
  <si>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</si>
  <si>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</si>
  <si>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</si>
  <si>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</si>
  <si>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</si>
  <si>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</si>
  <si>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</si>
  <si>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</si>
  <si>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</si>
  <si>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</si>
  <si>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</si>
  <si>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</si>
  <si>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</si>
  <si>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</si>
  <si>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</si>
  <si>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</si>
  <si>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</si>
  <si>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</si>
  <si>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</si>
  <si>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</si>
  <si>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</si>
  <si>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</si>
  <si>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</si>
  <si>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</si>
  <si>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</si>
  <si>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</si>
  <si>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</si>
  <si>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</si>
  <si>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</si>
  <si>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</si>
  <si>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</si>
  <si>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</si>
  <si>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</si>
  <si>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</si>
  <si>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</si>
  <si>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</si>
  <si>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</si>
  <si>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</si>
  <si>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</si>
  <si>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</si>
  <si>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</si>
  <si>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</si>
  <si>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</si>
  <si>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</si>
  <si>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</si>
  <si>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</si>
  <si>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</si>
  <si>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</si>
  <si>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</si>
  <si>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</si>
  <si>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</si>
  <si>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</si>
  <si>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</si>
  <si>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</si>
  <si>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</si>
  <si>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</si>
  <si>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</si>
  <si>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</si>
  <si>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</si>
  <si>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</si>
  <si>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</si>
  <si>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</si>
  <si>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</si>
  <si>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</si>
  <si>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</si>
  <si>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</si>
  <si>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</si>
  <si>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</si>
  <si>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</si>
  <si>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</si>
  <si>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</si>
  <si>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</si>
  <si>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</si>
  <si>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</si>
  <si>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</si>
  <si>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</si>
  <si>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</si>
  <si>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</si>
  <si>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</si>
  <si>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</si>
  <si>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</si>
  <si>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</si>
  <si>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</si>
  <si>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</si>
  <si>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</si>
  <si>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</si>
  <si>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</si>
  <si>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</si>
  <si>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</si>
  <si>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</si>
  <si>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</si>
  <si>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</si>
  <si>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</si>
  <si>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</si>
  <si>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</si>
  <si>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</si>
  <si>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</si>
  <si>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</si>
  <si>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</si>
  <si>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</si>
  <si>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</si>
  <si>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</si>
  <si>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</si>
  <si>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</si>
  <si>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</si>
  <si>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</si>
  <si>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</si>
  <si>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</si>
  <si>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</si>
  <si>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</si>
  <si>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</si>
  <si>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</si>
  <si>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</si>
  <si>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</si>
  <si>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</si>
  <si>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</si>
  <si>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</si>
  <si>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</si>
  <si>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</si>
  <si>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</si>
  <si>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</si>
  <si>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</si>
  <si>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</si>
  <si>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</si>
  <si>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</si>
  <si>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</si>
  <si>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</si>
  <si>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</si>
  <si>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</si>
  <si>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</si>
  <si>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</si>
  <si>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</si>
  <si>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</si>
  <si>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</si>
  <si>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</si>
  <si>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</si>
  <si>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</si>
  <si>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</si>
  <si>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</si>
  <si>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</si>
  <si>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</si>
  <si>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</si>
  <si>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</si>
  <si>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</si>
  <si>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</si>
  <si>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</si>
  <si>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</si>
  <si>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</si>
  <si>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</si>
  <si>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</si>
  <si>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</si>
  <si>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</si>
  <si>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</si>
  <si>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</si>
  <si>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</si>
  <si>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</si>
  <si>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</si>
  <si>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</si>
  <si>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</si>
  <si>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</si>
  <si>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</si>
  <si>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</si>
  <si>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</si>
  <si>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</si>
  <si>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</si>
  <si>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</si>
  <si>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</si>
  <si>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</si>
  <si>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</si>
  <si>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</si>
  <si>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</si>
  <si>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</si>
  <si>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</si>
  <si>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</si>
  <si>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</si>
  <si>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</si>
  <si>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</si>
  <si>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</si>
  <si>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</si>
  <si>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</si>
  <si>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</si>
  <si>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</si>
  <si>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</si>
  <si>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</si>
  <si>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</si>
  <si>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</si>
  <si>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</si>
  <si>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</si>
  <si>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</si>
  <si>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</si>
  <si>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</si>
  <si>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</si>
  <si>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</si>
  <si>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</si>
  <si>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</si>
  <si>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</si>
  <si>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</si>
  <si>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</si>
  <si>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</si>
  <si>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</si>
  <si>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</si>
  <si>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</si>
  <si>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</si>
  <si>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</si>
  <si>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</si>
  <si>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</si>
  <si>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</si>
  <si>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</si>
  <si>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</si>
  <si>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</si>
  <si>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</si>
  <si>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</si>
  <si>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</si>
  <si>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</si>
  <si>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</si>
  <si>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</si>
  <si>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</si>
  <si>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</si>
  <si>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</si>
  <si>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</si>
  <si>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</si>
  <si>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</si>
  <si>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</si>
  <si>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</si>
  <si>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</si>
  <si>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</si>
  <si>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</si>
  <si>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</si>
  <si>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</si>
  <si>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</si>
  <si>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</si>
  <si>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</si>
  <si>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</si>
  <si>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</si>
  <si>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</si>
  <si>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</si>
  <si>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</si>
  <si>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</si>
  <si>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</si>
  <si>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</si>
  <si>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</si>
  <si>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</si>
  <si>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</si>
  <si>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</si>
  <si>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</si>
  <si>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</si>
  <si>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</si>
  <si>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</si>
  <si>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</si>
  <si>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</si>
  <si>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</si>
  <si>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</si>
  <si>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</si>
  <si>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</si>
  <si>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</si>
  <si>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</si>
  <si>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</si>
  <si>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</si>
  <si>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</si>
  <si>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</si>
  <si>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</si>
  <si>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</si>
  <si>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</si>
  <si>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</si>
  <si>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</si>
  <si>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</si>
  <si>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</si>
  <si>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</si>
  <si>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</si>
  <si>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</si>
  <si>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</si>
  <si>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</si>
  <si>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</si>
  <si>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</si>
  <si>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</si>
  <si>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</si>
  <si>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</si>
  <si>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</si>
  <si>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</si>
  <si>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</si>
  <si>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</si>
  <si>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</si>
  <si>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</si>
  <si>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</si>
  <si>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</si>
  <si>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</si>
  <si>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</si>
  <si>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</si>
  <si>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</si>
  <si>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</si>
  <si>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</si>
  <si>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</si>
  <si>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</si>
  <si>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</si>
  <si>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</si>
  <si>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</si>
  <si>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</si>
  <si>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</si>
  <si>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</si>
  <si>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</si>
  <si>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</si>
  <si>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</si>
  <si>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</si>
  <si>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</si>
  <si>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</si>
  <si>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</si>
  <si>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</si>
  <si>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</si>
  <si>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</si>
  <si>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</si>
  <si>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</si>
  <si>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</si>
  <si>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</si>
  <si>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</si>
  <si>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</si>
  <si>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</si>
  <si>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</si>
  <si>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</si>
  <si>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</si>
  <si>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</si>
  <si>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</si>
  <si>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</si>
  <si>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</si>
  <si>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</si>
  <si>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</si>
  <si>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</si>
  <si>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</si>
  <si>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</si>
  <si>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</si>
  <si>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</si>
  <si>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</si>
  <si>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</si>
  <si>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</si>
  <si>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</si>
  <si>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</si>
  <si>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</si>
  <si>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</si>
  <si>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</si>
  <si>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</si>
  <si>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</si>
  <si>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</si>
  <si>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</si>
  <si>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</si>
  <si>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</si>
  <si>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</si>
  <si>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</si>
  <si>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</si>
  <si>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</si>
  <si>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</si>
  <si>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</si>
  <si>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</si>
  <si>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</si>
  <si>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</si>
  <si>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</si>
  <si>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</si>
  <si>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</si>
  <si>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</si>
  <si>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</si>
  <si>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</si>
  <si>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</si>
  <si>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</si>
  <si>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</si>
  <si>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</si>
  <si>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</si>
  <si>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</si>
  <si>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</si>
  <si>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</si>
  <si>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</si>
  <si>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</si>
  <si>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</si>
  <si>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</si>
  <si>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</si>
  <si>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</si>
  <si>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</si>
  <si>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</si>
  <si>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</si>
  <si>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</si>
  <si>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</si>
  <si>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</si>
  <si>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</si>
  <si>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</si>
  <si>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</si>
  <si>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</si>
  <si>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</si>
  <si>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</si>
  <si>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</si>
  <si>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</si>
  <si>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</si>
  <si>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</si>
  <si>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</si>
  <si>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</si>
  <si>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</si>
  <si>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</si>
  <si>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</si>
  <si>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</si>
  <si>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</si>
  <si>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</si>
  <si>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</si>
  <si>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</si>
  <si>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</si>
  <si>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</si>
  <si>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</si>
  <si>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</si>
  <si>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</si>
  <si>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</si>
  <si>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</si>
  <si>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</si>
  <si>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</si>
  <si>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</si>
  <si>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</si>
  <si>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</si>
  <si>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</si>
  <si>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</si>
  <si>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</si>
  <si>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</si>
  <si>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</si>
  <si>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</si>
  <si>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</si>
  <si>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</si>
  <si>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</si>
  <si>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</si>
  <si>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</si>
  <si>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</si>
  <si>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</si>
  <si>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</si>
  <si>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</si>
  <si>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</si>
  <si>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</si>
  <si>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</si>
  <si>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</si>
  <si>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</si>
  <si>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</si>
  <si>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</si>
  <si>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</si>
  <si>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</si>
  <si>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</si>
  <si>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</si>
  <si>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</si>
  <si>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</si>
  <si>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</si>
  <si>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</si>
  <si>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</si>
  <si>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</si>
  <si>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</si>
  <si>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</si>
  <si>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</si>
  <si>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</si>
  <si>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</si>
  <si>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</si>
  <si>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</si>
  <si>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</si>
  <si>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</si>
  <si>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</si>
  <si>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</si>
  <si>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</si>
  <si>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</si>
  <si>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</si>
  <si>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</si>
  <si>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</si>
  <si>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</si>
  <si>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</si>
  <si>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</si>
  <si>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</si>
  <si>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</si>
  <si>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</si>
  <si>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</si>
  <si>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</si>
  <si>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</si>
  <si>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</si>
  <si>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</si>
  <si>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</si>
  <si>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</si>
  <si>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</si>
  <si>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</si>
  <si>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</si>
  <si>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</si>
  <si>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</si>
  <si>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</si>
  <si>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</si>
  <si>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</si>
  <si>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</si>
  <si>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</si>
  <si>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</si>
  <si>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</si>
  <si>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</si>
  <si>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</si>
  <si>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</si>
  <si>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</si>
  <si>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</si>
  <si>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</si>
  <si>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</si>
  <si>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</si>
  <si>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</si>
  <si>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</si>
  <si>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</si>
  <si>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</si>
  <si>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</si>
  <si>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</si>
  <si>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</si>
  <si>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</si>
  <si>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</si>
  <si>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</si>
  <si>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</si>
  <si>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</si>
  <si>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</si>
  <si>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</si>
  <si>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</si>
  <si>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</si>
  <si>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</si>
  <si>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</si>
  <si>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</si>
  <si>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</si>
  <si>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</si>
  <si>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</si>
  <si>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</si>
  <si>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</si>
  <si>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</si>
  <si>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</si>
  <si>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</si>
  <si>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</si>
  <si>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</si>
  <si>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</si>
  <si>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</si>
  <si>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</si>
  <si>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</si>
  <si>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</si>
  <si>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</si>
  <si>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</si>
  <si>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</si>
  <si>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</si>
  <si>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</si>
  <si>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</si>
  <si>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</si>
  <si>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</si>
  <si>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</si>
  <si>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</si>
  <si>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</si>
  <si>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</si>
  <si>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</si>
  <si>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</si>
  <si>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</si>
  <si>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</si>
  <si>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</si>
  <si>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</si>
  <si>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</si>
  <si>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</si>
  <si>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</si>
  <si>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</si>
  <si>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</si>
  <si>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</si>
  <si>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</si>
  <si>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</si>
  <si>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</si>
  <si>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</si>
  <si>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</si>
  <si>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</si>
  <si>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</si>
  <si>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</si>
  <si>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</si>
  <si>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</si>
  <si>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</si>
  <si>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</si>
  <si>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</si>
  <si>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</si>
  <si>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</si>
  <si>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</si>
  <si>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</si>
  <si>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</si>
  <si>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</si>
  <si>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</si>
  <si>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</si>
  <si>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</si>
  <si>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</si>
  <si>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</si>
  <si>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</si>
  <si>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</si>
  <si>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</si>
  <si>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</si>
  <si>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</si>
  <si>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</si>
  <si>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</si>
  <si>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</si>
  <si>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</si>
  <si>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</si>
  <si>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</si>
  <si>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</si>
  <si>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</si>
  <si>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</si>
  <si>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</si>
  <si>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</si>
  <si>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</si>
  <si>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</si>
  <si>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</si>
  <si>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</si>
  <si>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</si>
  <si>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</si>
  <si>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</si>
  <si>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</si>
  <si>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</si>
  <si>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</si>
  <si>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</si>
  <si>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</si>
  <si>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</si>
  <si>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</si>
  <si>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</si>
  <si>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</si>
  <si>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</si>
  <si>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</si>
  <si>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</si>
  <si>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</si>
  <si>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</si>
  <si>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</si>
  <si>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</si>
  <si>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</si>
  <si>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</si>
  <si>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</si>
  <si>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</si>
  <si>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</si>
  <si>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</si>
  <si>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</si>
  <si>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</si>
  <si>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</si>
  <si>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</si>
  <si>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</si>
  <si>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</si>
  <si>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</si>
  <si>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</si>
  <si>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</si>
  <si>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</si>
  <si>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</si>
  <si>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</si>
  <si>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</si>
  <si>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</si>
  <si>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</si>
  <si>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</si>
  <si>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</si>
  <si>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</si>
  <si>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</si>
  <si>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</si>
  <si>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</si>
  <si>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</si>
  <si>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</si>
  <si>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</si>
  <si>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</si>
  <si>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</si>
  <si>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</si>
  <si>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</si>
  <si>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</si>
  <si>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</si>
  <si>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</si>
  <si>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</si>
  <si>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</si>
  <si>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</si>
  <si>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</si>
  <si>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</si>
  <si>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</si>
  <si>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</si>
  <si>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</si>
  <si>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</si>
  <si>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</si>
  <si>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</si>
  <si>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</si>
  <si>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</si>
  <si>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</si>
  <si>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</si>
  <si>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</si>
  <si>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</si>
  <si>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</si>
  <si>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</si>
  <si>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</si>
  <si>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</si>
  <si>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</si>
  <si>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</si>
  <si>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</si>
  <si>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</si>
  <si>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</si>
  <si>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</si>
  <si>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</si>
  <si>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</si>
  <si>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</si>
  <si>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</si>
  <si>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</si>
  <si>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</si>
  <si>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</si>
  <si>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</si>
  <si>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</si>
  <si>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</si>
  <si>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</si>
  <si>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</si>
  <si>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</si>
  <si>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</si>
  <si>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</si>
  <si>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</si>
  <si>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</si>
  <si>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</si>
  <si>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</si>
  <si>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</si>
  <si>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</si>
  <si>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</si>
  <si>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</si>
  <si>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</si>
  <si>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</si>
  <si>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</si>
  <si>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</si>
  <si>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</si>
  <si>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</si>
  <si>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</si>
  <si>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</si>
  <si>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</si>
  <si>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</si>
  <si>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</si>
  <si>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</si>
  <si>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</si>
  <si>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</si>
  <si>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</si>
  <si>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</si>
  <si>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</si>
  <si>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</si>
  <si>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</si>
  <si>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</si>
  <si>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</si>
  <si>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</si>
  <si>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</si>
  <si>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</si>
  <si>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</si>
  <si>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</si>
  <si>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</si>
  <si>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</si>
  <si>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</si>
  <si>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</si>
  <si>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</si>
  <si>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</si>
  <si>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</si>
  <si>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</si>
  <si>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</si>
  <si>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</si>
  <si>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</si>
  <si>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</si>
  <si>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</si>
  <si>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</si>
  <si>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</si>
  <si>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</si>
  <si>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</si>
  <si>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</si>
  <si>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</si>
  <si>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</si>
  <si>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</si>
  <si>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</si>
  <si>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</si>
  <si>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</si>
  <si>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</si>
  <si>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</si>
  <si>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</si>
  <si>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</si>
  <si>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</si>
  <si>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</si>
  <si>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</si>
  <si>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</si>
  <si>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</si>
  <si>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</si>
  <si>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</si>
  <si>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</si>
  <si>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</si>
  <si>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</si>
  <si>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</si>
  <si>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</si>
  <si>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</si>
  <si>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</si>
  <si>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</si>
  <si>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</si>
  <si>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</si>
  <si>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</si>
  <si>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</si>
  <si>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</si>
  <si>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</si>
  <si>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</si>
  <si>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</si>
  <si>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</si>
  <si>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</si>
  <si>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</si>
  <si>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</si>
  <si>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</si>
  <si>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</si>
  <si>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</si>
  <si>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</si>
  <si>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</si>
  <si>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</si>
  <si>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</si>
  <si>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</si>
  <si>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</si>
  <si>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</si>
  <si>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</si>
  <si>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</si>
  <si>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</si>
  <si>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</si>
  <si>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</si>
  <si>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</si>
  <si>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</si>
  <si>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</si>
  <si>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</si>
  <si>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</si>
  <si>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</si>
  <si>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</si>
  <si>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</si>
  <si>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</si>
  <si>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</si>
  <si>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</si>
  <si>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</si>
  <si>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</si>
  <si>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</si>
  <si>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</si>
  <si>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</si>
  <si>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</si>
  <si>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</si>
  <si>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</si>
  <si>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</si>
  <si>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</si>
  <si>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</si>
  <si>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</si>
  <si>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</si>
  <si>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</si>
  <si>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</si>
  <si>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</si>
  <si>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</si>
  <si>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</si>
  <si>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</si>
  <si>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</si>
  <si>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</si>
  <si>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</si>
  <si>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</si>
  <si>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</si>
  <si>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</si>
  <si>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</si>
  <si>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</si>
  <si>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</si>
  <si>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</si>
  <si>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</si>
  <si>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</si>
  <si>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</si>
  <si>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</si>
  <si>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</si>
  <si>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</si>
  <si>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</si>
  <si>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</si>
  <si>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</si>
  <si>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</si>
  <si>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</si>
  <si>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</si>
  <si>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</si>
  <si>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</si>
  <si>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</si>
  <si>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</si>
  <si>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</si>
  <si>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</si>
  <si>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</si>
  <si>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</si>
  <si>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</si>
  <si>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</si>
  <si>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</si>
  <si>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</si>
  <si>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</si>
  <si>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</si>
  <si>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</si>
  <si>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</si>
  <si>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</si>
  <si>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</si>
  <si>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</si>
  <si>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</si>
  <si>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</si>
  <si>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</si>
  <si>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</si>
  <si>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</si>
  <si>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</si>
  <si>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</si>
  <si>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</si>
  <si>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</si>
  <si>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</si>
  <si>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</si>
  <si>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</si>
  <si>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</si>
  <si>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</si>
  <si>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</si>
  <si>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</si>
  <si>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</si>
  <si>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</si>
  <si>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</si>
  <si>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</si>
  <si>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</si>
  <si>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</si>
  <si>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</si>
  <si>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</si>
  <si>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</si>
  <si>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</si>
  <si>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</si>
  <si>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</si>
  <si>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</si>
  <si>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</si>
  <si>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</si>
  <si>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</si>
  <si>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</si>
  <si>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</si>
  <si>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</si>
  <si>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</si>
  <si>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</si>
  <si>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</si>
  <si>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</si>
  <si>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</si>
  <si>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</si>
  <si>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</si>
  <si>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</si>
  <si>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</si>
  <si>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</si>
  <si>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</si>
  <si>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</si>
  <si>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</si>
  <si>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</si>
  <si>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</si>
  <si>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</si>
  <si>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</si>
  <si>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</si>
  <si>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</si>
  <si>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</si>
  <si>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</si>
  <si>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</si>
  <si>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</si>
  <si>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</si>
  <si>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</si>
  <si>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</si>
  <si>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</si>
  <si>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</si>
  <si>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</si>
  <si>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</si>
  <si>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</si>
  <si>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</si>
  <si>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</si>
  <si>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</si>
  <si>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</si>
  <si>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</si>
  <si>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</si>
  <si>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</si>
  <si>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</si>
  <si>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</si>
  <si>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</si>
  <si>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</si>
  <si>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</si>
  <si>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</si>
  <si>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</si>
  <si>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</si>
  <si>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</si>
  <si>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</si>
  <si>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</si>
  <si>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</si>
  <si>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</si>
  <si>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</si>
  <si>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</si>
  <si>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</si>
  <si>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</si>
  <si>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</si>
  <si>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</si>
  <si>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</si>
  <si>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</si>
  <si>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</si>
  <si>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</si>
  <si>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</si>
  <si>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</si>
  <si>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</si>
  <si>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</si>
  <si>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</si>
  <si>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</si>
  <si>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</si>
  <si>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</si>
  <si>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</si>
  <si>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</si>
  <si>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</si>
  <si>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</si>
  <si>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</si>
  <si>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</si>
  <si>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</si>
  <si>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</si>
  <si>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</si>
  <si>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</si>
  <si>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</si>
  <si>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</si>
  <si>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</si>
  <si>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</si>
  <si>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</si>
  <si>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</si>
  <si>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</si>
  <si>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</si>
  <si>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</si>
  <si>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</si>
  <si>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</si>
  <si>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</si>
  <si>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</si>
  <si>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</si>
  <si>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</si>
  <si>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</si>
  <si>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</si>
  <si>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</si>
  <si>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</si>
  <si>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</si>
  <si>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</si>
  <si>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</si>
  <si>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</si>
  <si>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</si>
  <si>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</si>
  <si>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</si>
  <si>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</si>
  <si>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</si>
  <si>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</si>
  <si>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</si>
  <si>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</si>
  <si>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</si>
  <si>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</si>
  <si>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</si>
  <si>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</si>
  <si>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</si>
  <si>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</si>
  <si>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</si>
  <si>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</si>
  <si>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</si>
  <si>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</si>
  <si>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</si>
  <si>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</si>
  <si>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</si>
  <si>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</si>
  <si>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</si>
  <si>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</si>
  <si>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</si>
  <si>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</si>
  <si>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</si>
  <si>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</si>
  <si>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</si>
  <si>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</si>
  <si>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</si>
  <si>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</si>
  <si>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</si>
  <si>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</si>
  <si>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</si>
  <si>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</si>
  <si>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</si>
  <si>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</si>
  <si>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</si>
  <si>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</si>
  <si>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</si>
  <si>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</si>
  <si>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</si>
  <si>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</si>
  <si>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</si>
  <si>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</si>
  <si>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</si>
  <si>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</si>
  <si>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</si>
  <si>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</si>
  <si>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</si>
  <si>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</si>
  <si>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</si>
  <si>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</si>
  <si>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</si>
  <si>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</si>
  <si>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</si>
  <si>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</si>
  <si>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</si>
  <si>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</si>
  <si>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</si>
  <si>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</si>
  <si>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</si>
  <si>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</si>
  <si>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</si>
  <si>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</si>
  <si>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</si>
  <si>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</si>
  <si>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</si>
  <si>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</si>
  <si>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</si>
  <si>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</si>
  <si>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</si>
  <si>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</si>
  <si>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</si>
  <si>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</si>
  <si>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</si>
  <si>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</si>
  <si>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</si>
  <si>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</si>
  <si>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</si>
  <si>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</si>
  <si>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</si>
  <si>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</si>
  <si>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</si>
  <si>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</si>
  <si>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</si>
  <si>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</si>
  <si>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</si>
  <si>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</si>
  <si>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</si>
  <si>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</si>
  <si>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</si>
  <si>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</si>
  <si>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</si>
  <si>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</si>
  <si>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</si>
  <si>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</si>
  <si>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</si>
  <si>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</si>
  <si>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</si>
  <si>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</si>
  <si>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</si>
  <si>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</si>
  <si>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</si>
  <si>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</si>
  <si>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</si>
  <si>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</si>
  <si>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</si>
  <si>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</si>
  <si>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</si>
  <si>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</si>
  <si>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</si>
  <si>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</si>
  <si>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</si>
  <si>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</si>
  <si>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</si>
  <si>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</si>
  <si>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</si>
  <si>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</si>
  <si>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</si>
  <si>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</si>
  <si>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</si>
  <si>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</si>
  <si>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</si>
  <si>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</si>
  <si>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</si>
  <si>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</si>
  <si>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</si>
  <si>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</si>
  <si>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</si>
  <si>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</si>
  <si>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</si>
  <si>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</si>
  <si>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</si>
  <si>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</si>
  <si>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</si>
  <si>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</si>
  <si>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</si>
  <si>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</si>
  <si>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</si>
  <si>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</si>
  <si>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</si>
  <si>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</si>
  <si>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</si>
  <si>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</si>
  <si>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</si>
  <si>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</si>
  <si>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</si>
  <si>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</si>
  <si>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</si>
  <si>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</si>
  <si>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</si>
  <si>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</si>
  <si>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</si>
  <si>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</si>
  <si>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</si>
  <si>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</si>
  <si>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</si>
  <si>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</si>
  <si>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</si>
  <si>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</si>
  <si>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</si>
  <si>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</si>
  <si>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</si>
  <si>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</si>
  <si>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</si>
  <si>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</si>
  <si>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</si>
  <si>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</si>
  <si>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</si>
  <si>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</si>
  <si>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</si>
  <si>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</si>
  <si>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</si>
  <si>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</si>
  <si>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</si>
  <si>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</si>
  <si>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</si>
  <si>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</si>
  <si>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</si>
  <si>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</si>
  <si>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</si>
  <si>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</si>
  <si>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</si>
  <si>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</si>
  <si>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</si>
  <si>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</si>
  <si>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</si>
  <si>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</si>
  <si>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</si>
  <si>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</si>
  <si>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</si>
  <si>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</si>
  <si>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</si>
  <si>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</si>
  <si>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</si>
  <si>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</si>
  <si>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</si>
  <si>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</si>
  <si>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</si>
  <si>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</si>
  <si>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</si>
  <si>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</si>
  <si>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</si>
  <si>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</si>
  <si>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</si>
  <si>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</si>
  <si>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</si>
  <si>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</si>
  <si>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</si>
  <si>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</si>
  <si>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</si>
  <si>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</si>
  <si>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</si>
  <si>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</si>
  <si>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</si>
  <si>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</si>
  <si>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</si>
  <si>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</si>
  <si>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</si>
  <si>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</si>
  <si>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</si>
  <si>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</si>
  <si>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</si>
  <si>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</si>
  <si>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</si>
  <si>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</si>
  <si>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</si>
  <si>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</si>
  <si>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</si>
  <si>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</si>
  <si>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</si>
  <si>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</si>
  <si>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</si>
  <si>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</si>
  <si>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</si>
  <si>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</si>
  <si>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</si>
  <si>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</si>
  <si>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</si>
  <si>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</si>
  <si>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</si>
  <si>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</si>
  <si>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</si>
  <si>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</si>
  <si>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</si>
  <si>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</si>
  <si>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</si>
  <si>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</si>
  <si>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</si>
  <si>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</si>
  <si>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</si>
  <si>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</si>
  <si>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</si>
  <si>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</si>
  <si>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</si>
  <si>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</si>
  <si>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</si>
  <si>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</si>
  <si>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</si>
  <si>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</si>
  <si>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</si>
  <si>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</si>
  <si>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</si>
  <si>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</si>
  <si>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</si>
  <si>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</si>
  <si>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</si>
  <si>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</si>
  <si>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</si>
  <si>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</si>
  <si>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</si>
  <si>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</si>
  <si>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</si>
  <si>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</si>
  <si>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</si>
  <si>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</si>
  <si>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</si>
  <si>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</si>
  <si>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</si>
  <si>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</si>
  <si>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</si>
  <si>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</si>
  <si>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</si>
  <si>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</si>
  <si>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</si>
  <si>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</si>
  <si>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</si>
  <si>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</si>
  <si>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</si>
  <si>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</si>
  <si>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</si>
  <si>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</si>
  <si>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</si>
  <si>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</si>
  <si>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</si>
  <si>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</si>
  <si>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</si>
  <si>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</si>
  <si>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</si>
  <si>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</si>
  <si>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</si>
  <si>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</si>
  <si>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</si>
  <si>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</si>
  <si>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</si>
  <si>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</si>
  <si>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</si>
  <si>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</si>
  <si>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</si>
  <si>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</si>
  <si>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</si>
  <si>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</si>
  <si>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</si>
  <si>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</si>
  <si>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</si>
  <si>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</si>
  <si>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</si>
  <si>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</si>
  <si>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</si>
  <si>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</si>
  <si>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</si>
  <si>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</si>
  <si>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</si>
  <si>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</si>
  <si>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</si>
  <si>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</si>
  <si>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</si>
  <si>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</si>
  <si>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</si>
  <si>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</si>
  <si>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</si>
  <si>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</si>
  <si>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</si>
  <si>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</si>
  <si>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</si>
  <si>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</si>
  <si>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</si>
  <si>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</si>
  <si>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</si>
  <si>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</si>
  <si>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</si>
  <si>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</si>
  <si>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</si>
  <si>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</si>
  <si>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</si>
  <si>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</si>
  <si>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</si>
  <si>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</si>
  <si>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</si>
  <si>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</si>
  <si>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</si>
  <si>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</si>
  <si>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</si>
  <si>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</si>
  <si>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</si>
  <si>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</si>
  <si>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</si>
  <si>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</si>
  <si>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</si>
  <si>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</si>
  <si>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</si>
  <si>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</si>
  <si>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</si>
  <si>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</si>
  <si>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</si>
  <si>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</si>
  <si>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</si>
  <si>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</si>
  <si>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</si>
  <si>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</si>
  <si>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</si>
  <si>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</si>
  <si>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</si>
  <si>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</si>
  <si>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</si>
  <si>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</si>
  <si>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</si>
  <si>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</si>
  <si>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</si>
  <si>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</si>
  <si>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</si>
  <si>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</si>
  <si>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</si>
  <si>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</si>
  <si>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</si>
  <si>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</si>
  <si>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</si>
  <si>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</si>
  <si>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</si>
  <si>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</si>
  <si>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</si>
  <si>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</si>
  <si>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</si>
  <si>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</si>
  <si>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</si>
  <si>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</si>
  <si>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</si>
  <si>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</si>
  <si>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</si>
  <si>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</si>
  <si>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</si>
  <si>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</si>
  <si>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</si>
  <si>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</si>
  <si>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</si>
  <si>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</si>
  <si>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</si>
  <si>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</si>
  <si>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</si>
  <si>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</si>
  <si>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</si>
  <si>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</si>
  <si>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</si>
  <si>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</si>
  <si>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</si>
  <si>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</si>
  <si>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</si>
  <si>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</si>
  <si>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</si>
  <si>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</si>
  <si>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</si>
  <si>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</si>
  <si>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</si>
  <si>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</si>
  <si>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</si>
  <si>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</si>
  <si>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</si>
  <si>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</si>
  <si>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</si>
  <si>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</si>
  <si>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</si>
  <si>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</si>
  <si>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</si>
  <si>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</si>
  <si>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</si>
  <si>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</si>
  <si>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</si>
  <si>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</si>
  <si>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</si>
  <si>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</si>
  <si>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</si>
  <si>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</si>
  <si>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</si>
  <si>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</si>
  <si>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</si>
  <si>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</si>
  <si>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</si>
  <si>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</si>
  <si>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</si>
  <si>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</si>
  <si>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</si>
  <si>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</si>
  <si>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</si>
  <si>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</si>
  <si>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</si>
  <si>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</si>
  <si>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</si>
  <si>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</si>
  <si>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</si>
  <si>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</si>
  <si>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</si>
  <si>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</si>
  <si>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</si>
  <si>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</si>
  <si>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</si>
  <si>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</si>
  <si>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</si>
  <si>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</si>
  <si>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</si>
  <si>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</si>
  <si>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</si>
  <si>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</si>
  <si>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</si>
  <si>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</si>
  <si>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</si>
  <si>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</si>
  <si>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</si>
  <si>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</si>
  <si>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</si>
  <si>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</si>
  <si>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</si>
  <si>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</si>
  <si>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</si>
  <si>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</si>
  <si>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</si>
  <si>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</si>
  <si>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</si>
  <si>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</si>
  <si>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</si>
  <si>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</si>
  <si>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</si>
  <si>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</si>
  <si>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</si>
  <si>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</si>
  <si>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</si>
  <si>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</si>
  <si>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</si>
  <si>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</si>
  <si>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</si>
  <si>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</si>
  <si>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</si>
  <si>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</si>
  <si>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</si>
  <si>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</si>
  <si>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</si>
  <si>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</si>
  <si>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</si>
  <si>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</si>
  <si>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</si>
  <si>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</si>
  <si>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</si>
  <si>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</si>
  <si>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</si>
  <si>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</si>
  <si>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</si>
  <si>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</si>
  <si>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</si>
  <si>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</si>
  <si>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</si>
  <si>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</si>
  <si>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</si>
  <si>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</si>
  <si>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</si>
  <si>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</si>
  <si>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</si>
  <si>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</si>
  <si>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</si>
  <si>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</si>
  <si>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</si>
  <si>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</si>
  <si>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</si>
  <si>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</si>
  <si>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</si>
  <si>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</si>
  <si>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</si>
  <si>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</si>
  <si>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</si>
  <si>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</si>
  <si>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</si>
  <si>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</si>
  <si>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</si>
  <si>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</si>
  <si>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</si>
  <si>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</si>
  <si>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</si>
  <si>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</si>
  <si>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</si>
  <si>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</si>
  <si>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</si>
  <si>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</si>
  <si>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</si>
  <si>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</si>
  <si>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</si>
  <si>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</si>
  <si>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</si>
  <si>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</si>
  <si>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</si>
  <si>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</si>
  <si>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</si>
  <si>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</si>
  <si>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</si>
  <si>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</si>
  <si>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</si>
  <si>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</si>
  <si>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</si>
  <si>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</si>
  <si>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</si>
  <si>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</si>
  <si>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</si>
  <si>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</si>
  <si>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</si>
  <si>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</si>
  <si>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</si>
  <si>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</si>
  <si>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</si>
  <si>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</si>
  <si>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</si>
  <si>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</si>
  <si>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</si>
  <si>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</si>
  <si>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</si>
  <si>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</si>
  <si>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</si>
  <si>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</si>
  <si>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</si>
  <si>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</si>
  <si>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</si>
  <si>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</si>
  <si>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</si>
  <si>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</si>
  <si>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</si>
  <si>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</si>
  <si>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</si>
  <si>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</si>
  <si>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</si>
  <si>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</si>
  <si>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</si>
  <si>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</si>
  <si>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</si>
  <si>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</si>
  <si>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</si>
  <si>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</si>
  <si>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</si>
  <si>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</si>
  <si>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</si>
  <si>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</si>
  <si>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</si>
  <si>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</si>
  <si>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</si>
  <si>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</si>
  <si>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</si>
  <si>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</si>
  <si>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</si>
  <si>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</si>
  <si>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</si>
  <si>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</si>
  <si>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</si>
  <si>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</si>
  <si>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</si>
  <si>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</si>
  <si>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</si>
  <si>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</si>
  <si>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</si>
  <si>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</si>
  <si>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</si>
  <si>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</si>
  <si>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</si>
  <si>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</si>
  <si>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</si>
  <si>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</si>
  <si>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</si>
  <si>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</si>
  <si>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</si>
  <si>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</si>
  <si>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</si>
  <si>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</si>
  <si>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</si>
  <si>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</si>
  <si>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</si>
  <si>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</si>
  <si>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</si>
  <si>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</si>
  <si>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</si>
  <si>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</si>
  <si>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</si>
  <si>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</si>
  <si>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</si>
  <si>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</si>
  <si>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</si>
  <si>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</si>
  <si>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</si>
  <si>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</si>
  <si>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</si>
  <si>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</si>
  <si>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</si>
  <si>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</si>
  <si>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</si>
  <si>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</si>
  <si>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</si>
  <si>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</si>
  <si>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</si>
  <si>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</si>
  <si>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</si>
  <si>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</si>
  <si>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</si>
  <si>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</si>
  <si>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</si>
  <si>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</si>
  <si>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</si>
  <si>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</si>
  <si>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</si>
  <si>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</si>
  <si>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</si>
  <si>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</si>
  <si>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</si>
  <si>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</si>
  <si>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</si>
  <si>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</si>
  <si>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</si>
  <si>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</si>
  <si>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</si>
  <si>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</si>
  <si>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</si>
  <si>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</si>
  <si>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</si>
  <si>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</si>
  <si>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</si>
  <si>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</si>
  <si>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</si>
  <si>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</si>
  <si>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</si>
  <si>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</si>
  <si>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</si>
  <si>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</si>
  <si>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</si>
  <si>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</si>
  <si>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</si>
  <si>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</si>
  <si>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</si>
  <si>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</si>
  <si>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</si>
  <si>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</si>
  <si>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</si>
  <si>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</si>
  <si>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</si>
  <si>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</si>
  <si>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</si>
  <si>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</si>
  <si>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</si>
  <si>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</si>
  <si>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</si>
  <si>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</si>
  <si>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</si>
  <si>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</si>
  <si>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</si>
  <si>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</si>
  <si>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</si>
  <si>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</si>
  <si>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</si>
  <si>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</si>
  <si>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</si>
  <si>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</si>
  <si>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</si>
  <si>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</si>
  <si>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</si>
  <si>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</si>
  <si>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</si>
  <si>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</si>
  <si>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</si>
  <si>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</si>
  <si>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</si>
  <si>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</si>
  <si>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</si>
  <si>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</si>
  <si>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</si>
  <si>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</si>
  <si>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</si>
  <si>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</si>
  <si>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</si>
  <si>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</si>
  <si>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</si>
  <si>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</si>
  <si>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</si>
  <si>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</si>
  <si>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</si>
  <si>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</si>
  <si>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</si>
  <si>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</si>
  <si>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</si>
  <si>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</si>
  <si>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</si>
  <si>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</si>
  <si>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</si>
  <si>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</si>
  <si>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</si>
  <si>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</si>
  <si>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</si>
  <si>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</si>
  <si>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</si>
  <si>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</si>
  <si>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</si>
  <si>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</si>
  <si>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</si>
  <si>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</si>
  <si>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</si>
  <si>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</si>
  <si>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</si>
  <si>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</si>
  <si>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</si>
  <si>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</si>
  <si>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</si>
  <si>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</si>
  <si>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</si>
  <si>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</si>
  <si>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</si>
  <si>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</si>
  <si>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</si>
  <si>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</si>
  <si>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</si>
  <si>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</si>
  <si>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</si>
  <si>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</si>
  <si>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</si>
  <si>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</si>
  <si>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</si>
  <si>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</si>
  <si>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</si>
  <si>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</si>
  <si>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</si>
  <si>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</si>
  <si>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</si>
  <si>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</si>
  <si>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</si>
  <si>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</si>
  <si>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</si>
  <si>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</si>
  <si>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</si>
  <si>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</si>
  <si>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</si>
  <si>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</si>
  <si>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</si>
  <si>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</si>
  <si>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</si>
  <si>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</si>
  <si>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</si>
  <si>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</si>
  <si>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</si>
  <si>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</si>
  <si>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</si>
  <si>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</si>
  <si>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</si>
  <si>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</si>
  <si>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</si>
  <si>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</si>
  <si>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</si>
  <si>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</si>
  <si>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</si>
  <si>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</si>
  <si>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</si>
  <si>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</si>
  <si>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</si>
  <si>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</si>
  <si>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</si>
  <si>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</si>
  <si>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</si>
  <si>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</si>
  <si>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</si>
  <si>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</si>
  <si>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</si>
  <si>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</si>
  <si>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</si>
  <si>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</si>
  <si>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</si>
  <si>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</si>
  <si>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</si>
  <si>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</si>
  <si>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</si>
  <si>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</si>
  <si>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</si>
  <si>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</si>
  <si>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</si>
  <si>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</si>
  <si>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</si>
  <si>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</si>
  <si>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</si>
  <si>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</si>
  <si>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</si>
  <si>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</si>
  <si>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</si>
  <si>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</si>
  <si>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</si>
  <si>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</si>
  <si>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</si>
  <si>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</si>
  <si>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</si>
  <si>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</si>
  <si>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</si>
  <si>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</si>
  <si>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</si>
  <si>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</si>
  <si>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</si>
  <si>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</si>
  <si>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</si>
  <si>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</si>
  <si>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</si>
  <si>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</si>
  <si>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</si>
  <si>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</si>
  <si>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</si>
  <si>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</si>
  <si>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</si>
  <si>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</si>
  <si>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</si>
  <si>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</si>
  <si>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</si>
  <si>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</si>
  <si>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</si>
  <si>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</si>
  <si>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</si>
  <si>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</si>
  <si>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</si>
  <si>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</si>
  <si>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</si>
  <si>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</si>
  <si>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</si>
  <si>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</si>
  <si>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</si>
  <si>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</si>
  <si>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</si>
  <si>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</si>
  <si>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</si>
  <si>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</si>
  <si>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</si>
  <si>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</si>
  <si>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</si>
  <si>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</si>
  <si>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</si>
  <si>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</si>
  <si>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</si>
  <si>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</si>
  <si>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</si>
  <si>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</si>
  <si>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</si>
  <si>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</si>
  <si>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</si>
  <si>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</si>
  <si>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</si>
  <si>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</si>
  <si>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</si>
  <si>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</si>
  <si>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</si>
  <si>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</si>
  <si>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</si>
  <si>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</si>
  <si>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</si>
  <si>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</si>
  <si>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</si>
  <si>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</si>
  <si>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</si>
  <si>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</si>
  <si>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</si>
  <si>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</si>
  <si>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</si>
  <si>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</si>
  <si>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</si>
  <si>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</si>
  <si>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</si>
  <si>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</si>
  <si>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</si>
  <si>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</si>
  <si>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</si>
  <si>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</si>
  <si>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</si>
  <si>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</si>
  <si>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</si>
  <si>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</si>
  <si>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</si>
  <si>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</si>
  <si>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</si>
  <si>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</si>
  <si>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</si>
  <si>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</si>
  <si>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</si>
  <si>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</si>
  <si>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</si>
  <si>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</si>
  <si>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</si>
  <si>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</si>
  <si>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</si>
  <si>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</si>
  <si>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</si>
  <si>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</si>
  <si>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</si>
  <si>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</si>
  <si>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</si>
  <si>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</si>
  <si>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</si>
  <si>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</si>
  <si>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</si>
  <si>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</si>
  <si>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</si>
  <si>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</si>
  <si>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</si>
  <si>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</si>
  <si>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</si>
  <si>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</si>
  <si>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</si>
  <si>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</si>
  <si>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</si>
  <si>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</si>
  <si>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</si>
  <si>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</si>
  <si>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</si>
  <si>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</si>
  <si>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</si>
  <si>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</si>
  <si>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</si>
  <si>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</si>
  <si>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</si>
  <si>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</si>
  <si>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</si>
  <si>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</si>
  <si>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</si>
  <si>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</si>
  <si>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</si>
  <si>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</si>
  <si>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</si>
  <si>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</si>
  <si>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</si>
  <si>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</si>
  <si>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</si>
  <si>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</si>
  <si>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</si>
  <si>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</si>
  <si>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</si>
  <si>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</si>
  <si>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</si>
  <si>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</si>
  <si>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</si>
  <si>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</si>
  <si>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</si>
  <si>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</si>
  <si>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</si>
  <si>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</si>
  <si>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</si>
  <si>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</si>
  <si>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</si>
  <si>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</si>
  <si>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</si>
  <si>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</si>
  <si>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</si>
  <si>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</si>
  <si>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</si>
  <si>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</si>
  <si>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</si>
  <si>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</si>
  <si>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</si>
  <si>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</si>
  <si>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</si>
  <si>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</si>
  <si>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</si>
  <si>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</si>
  <si>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</si>
  <si>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</si>
  <si>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</si>
  <si>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</si>
  <si>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</si>
  <si>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</si>
  <si>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</si>
  <si>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</si>
  <si>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</si>
  <si>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</si>
  <si>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</si>
  <si>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</si>
  <si>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</si>
  <si>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</si>
  <si>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</si>
  <si>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</si>
  <si>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</si>
  <si>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</si>
  <si>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</si>
  <si>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</si>
  <si>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</si>
  <si>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</si>
  <si>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</si>
  <si>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</si>
  <si>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</si>
  <si>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</si>
  <si>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</si>
  <si>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</si>
  <si>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</si>
  <si>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</si>
  <si>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</si>
  <si>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</si>
  <si>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</si>
  <si>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</si>
  <si>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</si>
  <si>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</si>
  <si>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</si>
  <si>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</si>
  <si>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</si>
  <si>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</si>
  <si>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</si>
  <si>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</si>
  <si>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</si>
  <si>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</si>
  <si>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</si>
  <si>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</si>
  <si>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</si>
  <si>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</si>
  <si>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</si>
  <si>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</si>
  <si>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</si>
  <si>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</si>
  <si>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</si>
  <si>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</si>
  <si>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</si>
  <si>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</si>
  <si>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</si>
  <si>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</si>
  <si>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</si>
  <si>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</si>
  <si>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</si>
  <si>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</si>
  <si>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</si>
  <si>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</si>
  <si>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</si>
  <si>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</si>
  <si>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</si>
  <si>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</si>
  <si>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</si>
  <si>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</si>
  <si>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</si>
  <si>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</si>
  <si>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</si>
  <si>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</si>
  <si>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</si>
  <si>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</si>
  <si>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</si>
  <si>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</si>
  <si>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</si>
  <si>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</si>
  <si>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</si>
  <si>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</si>
  <si>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</si>
  <si>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</si>
  <si>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</si>
  <si>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</si>
  <si>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</si>
  <si>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</si>
  <si>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</si>
  <si>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</si>
  <si>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</si>
  <si>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</si>
  <si>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</si>
  <si>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</si>
  <si>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</si>
  <si>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</si>
  <si>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</si>
  <si>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</si>
  <si>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</si>
  <si>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</si>
  <si>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</si>
  <si>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</si>
  <si>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</si>
  <si>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</si>
  <si>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</si>
  <si>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</si>
  <si>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</si>
  <si>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</si>
  <si>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</si>
  <si>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</si>
  <si>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</si>
  <si>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</si>
  <si>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</si>
  <si>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</si>
  <si>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</si>
  <si>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</si>
  <si>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</si>
  <si>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</si>
  <si>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</si>
  <si>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</si>
  <si>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</si>
  <si>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</si>
  <si>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</si>
  <si>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</si>
  <si>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</si>
  <si>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</si>
  <si>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</si>
  <si>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</si>
  <si>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</si>
  <si>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</si>
  <si>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</si>
  <si>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</si>
  <si>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</si>
  <si>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</si>
  <si>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</si>
  <si>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</si>
  <si>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</si>
  <si>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</si>
  <si>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</si>
  <si>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</si>
  <si>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</si>
  <si>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</si>
  <si>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</si>
  <si>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</si>
  <si>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</si>
  <si>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</si>
  <si>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</si>
  <si>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</si>
  <si>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</si>
  <si>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</si>
  <si>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</si>
  <si>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</si>
  <si>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</si>
  <si>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</si>
  <si>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</si>
  <si>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</si>
  <si>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</si>
  <si>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</si>
  <si>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</si>
  <si>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</si>
  <si>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</si>
  <si>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</si>
  <si>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</si>
  <si>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</si>
  <si>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</si>
  <si>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</si>
  <si>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</si>
  <si>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</si>
  <si>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</si>
  <si>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</si>
  <si>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</si>
  <si>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</si>
  <si>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</si>
  <si>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</si>
  <si>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</si>
  <si>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</si>
  <si>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</si>
  <si>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</si>
  <si>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</si>
  <si>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</si>
  <si>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</si>
  <si>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</si>
  <si>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</si>
  <si>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</si>
  <si>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</si>
  <si>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</si>
  <si>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</si>
  <si>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</si>
  <si>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</si>
  <si>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</si>
  <si>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</si>
  <si>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</si>
  <si>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</si>
  <si>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</si>
  <si>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</si>
  <si>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</si>
  <si>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</si>
  <si>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</si>
  <si>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</si>
  <si>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</si>
  <si>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</si>
  <si>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</si>
  <si>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</si>
  <si>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</si>
  <si>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</si>
  <si>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</si>
  <si>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</si>
  <si>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</si>
  <si>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</si>
  <si>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</si>
  <si>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</si>
  <si>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</si>
  <si>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</si>
  <si>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</si>
  <si>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</si>
  <si>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</si>
  <si>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</si>
  <si>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</si>
  <si>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</si>
  <si>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</si>
  <si>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</si>
  <si>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</si>
  <si>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</si>
  <si>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</si>
  <si>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</si>
  <si>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</si>
  <si>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</si>
  <si>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</si>
  <si>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</si>
  <si>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</si>
  <si>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</si>
  <si>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</si>
  <si>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</si>
  <si>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</si>
  <si>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</si>
  <si>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</si>
  <si>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</si>
  <si>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</si>
  <si>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</si>
  <si>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</si>
  <si>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</si>
  <si>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</si>
  <si>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</si>
  <si>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</si>
  <si>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</si>
  <si>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</si>
  <si>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</si>
  <si>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</si>
  <si>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</si>
  <si>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</si>
  <si>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</si>
  <si>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</si>
  <si>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</si>
  <si>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</si>
  <si>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</si>
  <si>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</si>
  <si>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</si>
  <si>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</si>
  <si>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</si>
  <si>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</si>
  <si>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</si>
  <si>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</si>
  <si>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</si>
  <si>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</si>
  <si>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</si>
  <si>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</si>
  <si>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</si>
  <si>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</si>
  <si>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</si>
  <si>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</si>
  <si>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</si>
  <si>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</si>
  <si>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</si>
  <si>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</si>
  <si>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</si>
  <si>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</si>
  <si>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</si>
  <si>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</si>
  <si>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</si>
  <si>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</si>
  <si>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</si>
  <si>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</si>
  <si>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</si>
  <si>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</si>
  <si>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</si>
  <si>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</si>
  <si>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</si>
  <si>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</si>
  <si>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</si>
  <si>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</si>
  <si>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</si>
  <si>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</si>
  <si>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</si>
  <si>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</si>
  <si>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</si>
  <si>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</si>
  <si>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</si>
  <si>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</si>
  <si>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</si>
  <si>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</si>
  <si>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</si>
  <si>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</si>
  <si>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</si>
  <si>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</si>
  <si>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</si>
  <si>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</si>
  <si>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</si>
  <si>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</si>
  <si>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</si>
  <si>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</si>
  <si>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</si>
  <si>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</si>
  <si>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</si>
  <si>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</si>
  <si>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</si>
  <si>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</si>
  <si>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</si>
  <si>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</si>
  <si>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</si>
  <si>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</si>
  <si>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</si>
  <si>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</si>
  <si>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</si>
  <si>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</si>
  <si>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</si>
  <si>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</si>
  <si>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</si>
  <si>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</si>
  <si>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</si>
  <si>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</si>
  <si>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</si>
  <si>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</si>
  <si>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</si>
  <si>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</si>
  <si>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</si>
  <si>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</si>
  <si>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</si>
  <si>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</si>
  <si>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</si>
  <si>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</si>
  <si>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</si>
  <si>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</si>
  <si>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</si>
  <si>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</si>
  <si>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</si>
  <si>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</si>
  <si>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</si>
  <si>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</si>
  <si>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</si>
  <si>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</si>
  <si>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</si>
  <si>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</si>
  <si>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</si>
  <si>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</si>
  <si>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</si>
  <si>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</si>
  <si>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</si>
  <si>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</si>
  <si>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</si>
  <si>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</si>
  <si>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</si>
  <si>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</si>
  <si>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</si>
  <si>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</si>
  <si>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</si>
  <si>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</si>
  <si>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</si>
  <si>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</si>
  <si>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</si>
  <si>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</si>
  <si>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</si>
  <si>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</si>
  <si>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</si>
  <si>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</si>
  <si>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</si>
  <si>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</si>
  <si>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</si>
  <si>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</si>
  <si>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</si>
  <si>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</si>
  <si>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</si>
  <si>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</si>
  <si>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</si>
  <si>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</si>
  <si>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</si>
  <si>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</si>
  <si>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</si>
  <si>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</si>
  <si>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</si>
  <si>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</si>
  <si>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</si>
  <si>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</si>
  <si>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</si>
  <si>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</si>
  <si>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</si>
  <si>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</si>
  <si>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</si>
  <si>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</si>
  <si>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</si>
  <si>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</si>
  <si>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</si>
  <si>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</si>
  <si>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</si>
  <si>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</si>
  <si>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</si>
  <si>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</si>
  <si>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</si>
  <si>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</si>
  <si>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</si>
  <si>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</si>
  <si>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</si>
  <si>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</si>
  <si>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</si>
  <si>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</si>
  <si>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</si>
  <si>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</si>
  <si>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</si>
  <si>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</si>
  <si>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</si>
  <si>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</si>
  <si>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</si>
  <si>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</si>
  <si>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</si>
  <si>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</si>
  <si>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</si>
  <si>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</si>
  <si>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</si>
  <si>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</si>
  <si>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</si>
  <si>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</si>
  <si>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</si>
  <si>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</si>
  <si>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</si>
  <si>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</si>
  <si>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</si>
  <si>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</si>
  <si>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</si>
  <si>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</si>
  <si>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</si>
  <si>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</si>
  <si>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</si>
  <si>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</si>
  <si>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</si>
  <si>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</si>
  <si>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</si>
  <si>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</si>
  <si>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</si>
  <si>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</si>
  <si>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</si>
  <si>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</si>
  <si>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</si>
  <si>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</si>
  <si>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</si>
  <si>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</si>
  <si>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</si>
  <si>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</si>
  <si>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</si>
  <si>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</si>
  <si>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</si>
  <si>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</si>
  <si>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</si>
  <si>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</si>
  <si>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</si>
  <si>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</si>
  <si>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</si>
  <si>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</si>
  <si>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</si>
  <si>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</si>
  <si>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</si>
  <si>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</si>
  <si>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</si>
  <si>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</si>
  <si>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</si>
  <si>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</si>
  <si>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</si>
  <si>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</si>
  <si>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</si>
  <si>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</si>
  <si>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</si>
  <si>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</si>
  <si>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</si>
  <si>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</si>
  <si>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</si>
  <si>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</si>
  <si>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</si>
  <si>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</si>
  <si>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</si>
  <si>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</si>
  <si>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</si>
  <si>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</si>
  <si>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</si>
  <si>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</si>
  <si>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</si>
  <si>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</si>
  <si>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</si>
  <si>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</si>
  <si>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</si>
  <si>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</si>
  <si>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</si>
  <si>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</si>
  <si>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</si>
  <si>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</si>
  <si>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</si>
  <si>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</si>
  <si>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</si>
  <si>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</si>
  <si>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</si>
  <si>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</si>
  <si>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</si>
  <si>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</si>
  <si>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</si>
  <si>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</si>
  <si>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</si>
  <si>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</si>
  <si>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</si>
  <si>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</si>
  <si>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</si>
  <si>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</si>
  <si>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</si>
  <si>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</si>
  <si>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</si>
  <si>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</si>
  <si>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</si>
  <si>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</si>
  <si>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</si>
  <si>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</si>
  <si>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</si>
  <si>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</si>
  <si>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</si>
  <si>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</si>
  <si>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</si>
  <si>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</si>
  <si>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</si>
  <si>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</si>
  <si>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</si>
  <si>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</si>
  <si>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</si>
  <si>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</si>
  <si>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</si>
  <si>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</si>
  <si>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</si>
  <si>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</si>
  <si>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</si>
  <si>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</si>
  <si>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</si>
  <si>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</si>
  <si>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</si>
  <si>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</si>
  <si>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</si>
  <si>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</si>
  <si>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</si>
  <si>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</si>
  <si>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</si>
  <si>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</si>
  <si>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</si>
  <si>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</si>
  <si>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</si>
  <si>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</si>
  <si>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</si>
  <si>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</si>
  <si>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</si>
  <si>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</si>
  <si>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</si>
  <si>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</si>
  <si>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</si>
  <si>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</si>
  <si>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</si>
  <si>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</si>
  <si>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</si>
  <si>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</si>
  <si>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</si>
  <si>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</si>
  <si>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</si>
  <si>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</si>
  <si>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</si>
  <si>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</si>
  <si>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</si>
  <si>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</si>
  <si>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</si>
  <si>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</si>
  <si>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</si>
  <si>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</si>
  <si>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</si>
  <si>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</si>
  <si>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</si>
  <si>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</si>
  <si>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</si>
  <si>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</si>
  <si>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</si>
  <si>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</si>
  <si>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</si>
  <si>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</si>
  <si>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</si>
  <si>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</si>
  <si>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</si>
  <si>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</si>
  <si>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</si>
  <si>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</si>
  <si>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</si>
  <si>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</si>
  <si>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</si>
  <si>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</si>
  <si>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</si>
  <si>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</si>
  <si>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</si>
  <si>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</si>
  <si>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</si>
  <si>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</si>
  <si>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</si>
  <si>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</si>
  <si>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</si>
  <si>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</si>
  <si>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</si>
  <si>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</si>
  <si>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</si>
  <si>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</si>
  <si>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</si>
  <si>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</si>
  <si>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</si>
  <si>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</si>
  <si>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</si>
  <si>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</si>
  <si>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</si>
  <si>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</si>
  <si>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</si>
  <si>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</si>
  <si>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</si>
  <si>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</si>
  <si>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</si>
  <si>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</si>
  <si>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</si>
  <si>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</si>
  <si>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</si>
  <si>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</si>
  <si>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</si>
  <si>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</si>
  <si>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</si>
  <si>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</si>
  <si>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</si>
  <si>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</si>
  <si>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</si>
  <si>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</si>
  <si>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</si>
  <si>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</si>
  <si>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</si>
  <si>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</si>
  <si>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</si>
  <si>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</si>
  <si>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</si>
  <si>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</si>
  <si>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</si>
  <si>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</si>
  <si>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</si>
  <si>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</si>
  <si>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</si>
  <si>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</si>
  <si>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</si>
  <si>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</si>
  <si>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</si>
  <si>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</si>
  <si>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</si>
  <si>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</si>
  <si>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</si>
  <si>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</si>
  <si>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</si>
  <si>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</si>
  <si>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</si>
  <si>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</si>
  <si>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</si>
  <si>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</si>
  <si>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</si>
  <si>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</si>
  <si>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</si>
  <si>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</si>
  <si>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</si>
  <si>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</si>
  <si>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</si>
  <si>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</si>
  <si>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</si>
  <si>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</si>
  <si>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</si>
  <si>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</si>
  <si>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</si>
  <si>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</si>
  <si>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</si>
  <si>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</si>
  <si>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</si>
  <si>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</si>
  <si>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</si>
  <si>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</si>
  <si>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</si>
  <si>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</si>
  <si>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</si>
  <si>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</si>
  <si>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</si>
  <si>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</si>
  <si>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</si>
  <si>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</si>
  <si>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</si>
  <si>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</si>
  <si>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</si>
  <si>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</si>
  <si>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</si>
  <si>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</si>
  <si>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</si>
  <si>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</si>
  <si>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</si>
  <si>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</si>
  <si>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</si>
  <si>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</si>
  <si>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</si>
  <si>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</si>
  <si>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</si>
  <si>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</si>
  <si>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</si>
  <si>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</si>
  <si>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</si>
  <si>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</si>
  <si>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</si>
  <si>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</si>
  <si>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</si>
  <si>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</si>
  <si>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</si>
  <si>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</si>
  <si>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</si>
  <si>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</si>
  <si>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</si>
  <si>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</si>
  <si>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</si>
  <si>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</si>
  <si>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</si>
  <si>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</si>
  <si>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</si>
  <si>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</si>
  <si>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</si>
  <si>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</si>
  <si>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</si>
  <si>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</si>
  <si>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</si>
  <si>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</si>
  <si>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</si>
  <si>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</si>
  <si>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</si>
  <si>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</si>
  <si>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</si>
  <si>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</si>
  <si>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</si>
  <si>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</si>
  <si>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</si>
  <si>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</si>
  <si>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</si>
  <si>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</si>
  <si>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</si>
  <si>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</si>
  <si>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</si>
  <si>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</si>
  <si>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</si>
  <si>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</si>
  <si>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</si>
  <si>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</si>
  <si>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</si>
  <si>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</si>
  <si>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</si>
  <si>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</si>
  <si>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</si>
  <si>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</si>
  <si>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</si>
  <si>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</si>
  <si>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</si>
  <si>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</si>
  <si>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</si>
  <si>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</si>
  <si>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</si>
  <si>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</si>
  <si>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</si>
  <si>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</si>
  <si>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</si>
  <si>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</si>
  <si>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</si>
  <si>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</si>
  <si>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</si>
  <si>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</si>
  <si>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</si>
  <si>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</si>
  <si>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</si>
  <si>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</si>
  <si>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</si>
  <si>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</si>
  <si>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</si>
  <si>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</si>
  <si>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</si>
  <si>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</si>
  <si>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</si>
  <si>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</si>
  <si>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</si>
  <si>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</si>
  <si>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</si>
  <si>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</si>
  <si>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</si>
  <si>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</si>
  <si>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</si>
  <si>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</si>
  <si>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</si>
  <si>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</si>
  <si>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</si>
  <si>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</si>
  <si>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</si>
  <si>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</si>
  <si>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</si>
  <si>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</si>
  <si>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</si>
  <si>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</si>
  <si>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</si>
  <si>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</si>
  <si>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</si>
  <si>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</si>
  <si>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</si>
  <si>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</si>
  <si>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</si>
  <si>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</si>
  <si>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</si>
  <si>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</si>
  <si>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</si>
  <si>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</si>
  <si>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</si>
  <si>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</si>
  <si>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</si>
  <si>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</si>
  <si>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</si>
  <si>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</si>
  <si>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</si>
  <si>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</si>
  <si>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</si>
  <si>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</si>
  <si>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</si>
  <si>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</si>
  <si>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</si>
  <si>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</si>
  <si>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</si>
  <si>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</si>
  <si>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</si>
  <si>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</si>
  <si>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</si>
  <si>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</si>
  <si>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</si>
  <si>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</si>
  <si>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</si>
  <si>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</si>
  <si>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</si>
  <si>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</si>
  <si>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</si>
  <si>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</si>
  <si>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</si>
  <si>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</si>
  <si>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</si>
  <si>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</si>
  <si>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</si>
  <si>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</si>
  <si>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</si>
  <si>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</si>
  <si>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</si>
  <si>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</si>
  <si>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</si>
  <si>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</si>
  <si>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</si>
  <si>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</si>
  <si>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</si>
  <si>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</si>
  <si>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</si>
  <si>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</si>
  <si>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</si>
  <si>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</si>
  <si>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</si>
  <si>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</si>
  <si>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</si>
  <si>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</si>
  <si>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</si>
  <si>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</si>
  <si>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</si>
  <si>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</si>
  <si>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</si>
  <si>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</si>
  <si>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</si>
  <si>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</si>
  <si>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</si>
  <si>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</si>
  <si>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</si>
  <si>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</si>
  <si>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</si>
  <si>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</si>
  <si>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</si>
  <si>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</si>
  <si>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</si>
  <si>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</si>
  <si>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</si>
  <si>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</si>
  <si>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</si>
  <si>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</si>
  <si>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</si>
  <si>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</si>
  <si>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</si>
  <si>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</si>
  <si>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</si>
  <si>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</si>
  <si>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</si>
  <si>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</si>
  <si>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</si>
  <si>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</si>
  <si>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</si>
  <si>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</si>
  <si>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</si>
  <si>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</si>
  <si>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</si>
  <si>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</si>
  <si>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</si>
  <si>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</si>
  <si>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</si>
  <si>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</si>
  <si>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</si>
  <si>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</si>
  <si>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</si>
  <si>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</si>
  <si>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</si>
  <si>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</si>
  <si>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</si>
  <si>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</si>
  <si>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</si>
  <si>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</si>
  <si>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</si>
  <si>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</si>
  <si>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</si>
  <si>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</si>
  <si>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</si>
  <si>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</si>
  <si>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</si>
  <si>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</si>
  <si>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</si>
  <si>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</si>
  <si>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</si>
  <si>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</si>
  <si>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</si>
  <si>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</si>
  <si>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</si>
  <si>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</si>
  <si>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</si>
  <si>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</si>
  <si>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</si>
  <si>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</si>
  <si>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</si>
  <si>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</si>
  <si>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</si>
  <si>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</si>
  <si>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</si>
  <si>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</si>
  <si>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</si>
  <si>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</si>
  <si>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</si>
  <si>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</si>
  <si>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</si>
  <si>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</si>
  <si>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</si>
  <si>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</si>
  <si>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</si>
  <si>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</si>
  <si>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</si>
  <si>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</si>
  <si>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</si>
  <si>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</si>
  <si>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</si>
  <si>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</si>
  <si>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</si>
  <si>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</si>
  <si>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</si>
  <si>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</si>
  <si>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</si>
  <si>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</si>
  <si>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</si>
  <si>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</si>
  <si>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</si>
  <si>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</si>
  <si>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</si>
  <si>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</si>
  <si>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</si>
  <si>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</si>
  <si>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</si>
  <si>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</si>
  <si>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</si>
  <si>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</si>
  <si>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</si>
  <si>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</si>
  <si>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</si>
  <si>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</si>
  <si>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</si>
  <si>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</si>
  <si>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</si>
  <si>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</si>
  <si>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</si>
  <si>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</si>
  <si>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</si>
  <si>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</si>
  <si>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</si>
  <si>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</si>
  <si>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</si>
  <si>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</si>
  <si>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</si>
  <si>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</si>
  <si>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</si>
  <si>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</si>
  <si>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</si>
  <si>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</si>
  <si>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</si>
  <si>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</si>
  <si>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</si>
  <si>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</si>
  <si>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</si>
  <si>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</si>
  <si>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</si>
  <si>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</si>
  <si>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</si>
  <si>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</si>
  <si>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</si>
  <si>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</si>
  <si>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</si>
  <si>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</si>
  <si>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</si>
  <si>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</si>
  <si>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</si>
  <si>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</si>
  <si>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</si>
  <si>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</si>
  <si>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</si>
  <si>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</si>
  <si>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</si>
  <si>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</si>
  <si>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</si>
  <si>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</si>
  <si>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</si>
  <si>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</si>
  <si>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</si>
  <si>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</si>
  <si>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</si>
  <si>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</si>
  <si>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</si>
  <si>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</si>
  <si>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</si>
  <si>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</si>
  <si>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</si>
  <si>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</si>
  <si>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</si>
  <si>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</si>
  <si>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</si>
  <si>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</si>
  <si>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</si>
  <si>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</si>
  <si>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</si>
  <si>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</si>
  <si>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</si>
  <si>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</si>
  <si>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</si>
  <si>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</si>
  <si>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</si>
  <si>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</si>
  <si>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</si>
  <si>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</si>
  <si>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</si>
  <si>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</si>
  <si>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</si>
  <si>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</si>
  <si>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</si>
  <si>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</si>
  <si>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</si>
  <si>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</si>
  <si>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</si>
  <si>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</si>
  <si>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</si>
  <si>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</si>
  <si>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</si>
  <si>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</si>
  <si>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</si>
  <si>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</si>
  <si>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</si>
  <si>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</si>
  <si>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</si>
  <si>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</si>
  <si>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</si>
  <si>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</si>
  <si>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</si>
  <si>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</si>
  <si>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</si>
  <si>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</si>
  <si>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</si>
  <si>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</si>
  <si>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</si>
  <si>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</si>
  <si>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</si>
  <si>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</si>
  <si>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</si>
  <si>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</si>
  <si>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</si>
  <si>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</si>
  <si>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</si>
  <si>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</si>
  <si>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</si>
  <si>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</si>
  <si>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</si>
  <si>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</si>
  <si>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</si>
  <si>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</si>
  <si>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</si>
  <si>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</si>
  <si>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</si>
  <si>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</si>
  <si>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</si>
  <si>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</si>
  <si>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</si>
  <si>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</si>
  <si>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</si>
  <si>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</si>
  <si>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</si>
  <si>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</si>
  <si>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</si>
  <si>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</si>
  <si>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</si>
  <si>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</si>
  <si>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</si>
  <si>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</si>
  <si>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</si>
  <si>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</si>
  <si>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</si>
  <si>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</si>
  <si>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</si>
  <si>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</si>
  <si>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</si>
  <si>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</si>
  <si>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</si>
  <si>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</si>
  <si>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</si>
  <si>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</si>
  <si>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</si>
  <si>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</si>
  <si>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</si>
  <si>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</si>
  <si>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</si>
  <si>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</si>
  <si>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</si>
  <si>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</si>
  <si>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</si>
  <si>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</si>
  <si>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</si>
  <si>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</si>
  <si>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</si>
  <si>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</si>
  <si>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</si>
  <si>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</si>
  <si>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</si>
  <si>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</si>
  <si>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</si>
  <si>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</si>
  <si>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</si>
  <si>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</si>
  <si>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</si>
  <si>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</si>
  <si>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</si>
  <si>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</si>
  <si>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</si>
  <si>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</si>
  <si>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</si>
  <si>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</si>
  <si>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</si>
  <si>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</si>
  <si>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</si>
  <si>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</si>
  <si>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</si>
  <si>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</si>
  <si>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</si>
  <si>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</si>
  <si>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</si>
  <si>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</si>
  <si>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</si>
  <si>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</si>
  <si>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</si>
  <si>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</si>
  <si>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</si>
  <si>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</si>
  <si>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</si>
  <si>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</si>
  <si>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</si>
  <si>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</si>
  <si>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</si>
  <si>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</si>
  <si>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</si>
  <si>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</si>
  <si>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</si>
  <si>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</si>
  <si>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</si>
  <si>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</si>
  <si>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</si>
  <si>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</si>
  <si>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</si>
  <si>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</si>
  <si>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</si>
  <si>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</si>
  <si>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</si>
  <si>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</si>
  <si>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</si>
  <si>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</si>
  <si>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</si>
  <si>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</si>
  <si>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</si>
  <si>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</si>
  <si>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</si>
  <si>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</si>
  <si>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</si>
  <si>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</si>
  <si>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</si>
  <si>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</si>
  <si>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</si>
  <si>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</si>
  <si>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</si>
  <si>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</si>
  <si>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</si>
  <si>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</si>
  <si>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</si>
  <si>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</si>
  <si>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</si>
  <si>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</si>
  <si>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</si>
  <si>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</si>
  <si>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</si>
  <si>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</si>
  <si>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</si>
  <si>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</si>
  <si>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</si>
  <si>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</si>
  <si>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</si>
  <si>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</si>
  <si>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</si>
  <si>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</si>
  <si>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</si>
  <si>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</si>
  <si>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</si>
  <si>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</si>
  <si>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</si>
  <si>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</si>
  <si>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</si>
  <si>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</si>
  <si>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</si>
  <si>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</si>
  <si>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</si>
  <si>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</si>
  <si>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</si>
  <si>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</si>
  <si>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</si>
  <si>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</si>
  <si>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</si>
  <si>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</si>
  <si>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</si>
  <si>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</si>
  <si>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</si>
  <si>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</si>
  <si>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</si>
  <si>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</si>
  <si>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</si>
  <si>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</si>
  <si>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</si>
  <si>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</si>
  <si>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</si>
  <si>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</si>
  <si>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</si>
  <si>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</si>
  <si>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</si>
  <si>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</si>
  <si>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</si>
  <si>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</si>
  <si>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</si>
  <si>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</si>
  <si>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</si>
  <si>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</si>
  <si>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</si>
  <si>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</si>
  <si>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</si>
  <si>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</si>
  <si>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</si>
  <si>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</si>
  <si>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</si>
  <si>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</si>
  <si>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</si>
  <si>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</si>
  <si>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</si>
  <si>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</si>
  <si>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</si>
  <si>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</si>
  <si>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</si>
  <si>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</si>
  <si>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</si>
  <si>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</si>
  <si>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</si>
  <si>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</si>
  <si>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</si>
  <si>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</si>
  <si>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</si>
  <si>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</si>
  <si>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</si>
  <si>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</si>
  <si>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</si>
  <si>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</si>
  <si>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</si>
  <si>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</si>
  <si>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</si>
  <si>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</si>
  <si>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</si>
  <si>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</si>
  <si>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</si>
  <si>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</si>
  <si>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</si>
  <si>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</si>
  <si>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</si>
  <si>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</si>
  <si>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</si>
  <si>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</si>
  <si>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</si>
  <si>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</si>
  <si>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</si>
  <si>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</si>
  <si>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</si>
  <si>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</si>
  <si>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</si>
  <si>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</si>
  <si>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</si>
  <si>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</si>
  <si>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</si>
  <si>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</si>
  <si>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</si>
  <si>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</si>
  <si>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</si>
  <si>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</si>
  <si>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</si>
  <si>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</si>
  <si>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</si>
  <si>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</si>
  <si>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</si>
  <si>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</si>
  <si>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</si>
  <si>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</si>
  <si>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</si>
  <si>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</si>
  <si>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</si>
  <si>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</si>
  <si>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</si>
  <si>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</si>
  <si>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</si>
  <si>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</si>
  <si>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</si>
  <si>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</si>
  <si>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</si>
  <si>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</si>
  <si>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</si>
  <si>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</si>
  <si>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</si>
  <si>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</si>
  <si>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</si>
  <si>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</si>
  <si>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</si>
  <si>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</si>
  <si>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</si>
  <si>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</si>
  <si>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</si>
  <si>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</si>
  <si>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</si>
  <si>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</si>
  <si>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</si>
  <si>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</si>
  <si>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</si>
  <si>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</si>
  <si>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</si>
  <si>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</si>
  <si>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</si>
  <si>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</si>
  <si>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</si>
  <si>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</si>
  <si>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</si>
  <si>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</si>
  <si>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</si>
  <si>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</si>
  <si>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</si>
  <si>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</si>
  <si>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</si>
  <si>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</si>
  <si>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</si>
  <si>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</si>
  <si>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</si>
  <si>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</si>
  <si>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</si>
  <si>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</si>
  <si>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</si>
  <si>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</si>
  <si>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</si>
  <si>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</si>
  <si>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</si>
  <si>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</si>
  <si>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</si>
  <si>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</si>
  <si>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</si>
  <si>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</si>
  <si>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</si>
  <si>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</si>
  <si>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</si>
  <si>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</si>
  <si>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</si>
  <si>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</si>
  <si>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</si>
  <si>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</si>
  <si>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</si>
  <si>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</si>
  <si>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</si>
  <si>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</si>
  <si>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</si>
  <si>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</si>
  <si>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</si>
  <si>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</si>
  <si>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</si>
  <si>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</si>
  <si>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</si>
  <si>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</si>
  <si>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</si>
  <si>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</si>
  <si>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</si>
  <si>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</si>
  <si>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</si>
  <si>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</si>
  <si>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</si>
  <si>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</si>
  <si>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</si>
  <si>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</si>
  <si>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</si>
  <si>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</si>
  <si>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</si>
  <si>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</si>
  <si>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</si>
  <si>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</si>
  <si>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</si>
  <si>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</si>
  <si>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</si>
  <si>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</si>
  <si>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</si>
  <si>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</si>
  <si>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</si>
  <si>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</si>
  <si>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</si>
  <si>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</si>
  <si>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</si>
  <si>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</si>
  <si>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</si>
  <si>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</si>
  <si>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</si>
  <si>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</si>
  <si>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</si>
  <si>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</si>
  <si>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</si>
  <si>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</si>
  <si>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</si>
  <si>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</si>
  <si>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</si>
  <si>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</si>
  <si>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</si>
  <si>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</si>
  <si>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</si>
  <si>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</si>
  <si>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</si>
  <si>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</si>
  <si>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</si>
  <si>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</si>
  <si>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</si>
  <si>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</si>
  <si>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</si>
  <si>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</si>
  <si>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</si>
  <si>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</si>
  <si>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</si>
  <si>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</si>
  <si>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</si>
  <si>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</si>
  <si>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</si>
  <si>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</si>
  <si>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</si>
  <si>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</si>
  <si>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</si>
  <si>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</si>
  <si>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</si>
  <si>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</si>
  <si>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</si>
  <si>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</si>
  <si>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</si>
  <si>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</si>
  <si>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</si>
  <si>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</si>
  <si>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</si>
  <si>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</si>
  <si>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</si>
  <si>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</si>
  <si>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</si>
  <si>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</si>
  <si>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</si>
  <si>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</si>
  <si>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</si>
  <si>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</si>
  <si>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</si>
  <si>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</si>
  <si>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</si>
  <si>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</si>
  <si>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</si>
  <si>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</si>
  <si>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</si>
  <si>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</si>
  <si>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</si>
  <si>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</si>
  <si>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</si>
  <si>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</si>
  <si>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</si>
  <si>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</si>
  <si>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</si>
  <si>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</si>
  <si>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</si>
  <si>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</si>
  <si>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</si>
  <si>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</si>
  <si>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</si>
  <si>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</si>
  <si>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</si>
  <si>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</si>
  <si>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</si>
  <si>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</si>
  <si>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</si>
  <si>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</si>
  <si>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</si>
  <si>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</si>
  <si>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</si>
  <si>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</si>
  <si>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</si>
  <si>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</si>
  <si>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</si>
  <si>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</si>
  <si>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</si>
  <si>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</si>
  <si>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</si>
  <si>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</si>
  <si>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</si>
  <si>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</si>
  <si>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</si>
  <si>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</si>
  <si>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</si>
  <si>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</si>
  <si>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</si>
  <si>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</si>
  <si>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</si>
  <si>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</si>
  <si>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</si>
  <si>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</si>
  <si>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</si>
  <si>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</si>
  <si>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</si>
  <si>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</si>
  <si>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</si>
  <si>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</si>
  <si>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</si>
  <si>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</si>
  <si>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</si>
  <si>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</si>
  <si>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</si>
  <si>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</si>
  <si>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</si>
  <si>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</si>
  <si>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</si>
  <si>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</si>
  <si>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</si>
  <si>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</si>
  <si>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</si>
  <si>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</si>
  <si>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</si>
  <si>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</si>
  <si>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</si>
  <si>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</si>
  <si>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</si>
  <si>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</si>
  <si>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</si>
  <si>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</si>
  <si>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</si>
  <si>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</si>
  <si>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</si>
  <si>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</si>
  <si>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</si>
  <si>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</si>
  <si>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</si>
  <si>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</si>
  <si>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</si>
  <si>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</si>
  <si>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</si>
  <si>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</si>
  <si>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</si>
  <si>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</si>
  <si>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</si>
  <si>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</si>
  <si>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</si>
  <si>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</si>
  <si>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</si>
  <si>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</si>
  <si>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</si>
  <si>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</si>
  <si>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</si>
  <si>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</si>
  <si>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</si>
  <si>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</si>
  <si>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</si>
  <si>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</si>
  <si>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</si>
  <si>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</si>
  <si>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</si>
  <si>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</si>
  <si>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</si>
  <si>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</si>
  <si>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</si>
  <si>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</si>
  <si>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</si>
  <si>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</si>
  <si>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</si>
  <si>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</si>
  <si>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</si>
  <si>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</si>
  <si>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</si>
  <si>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</si>
  <si>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</si>
  <si>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</si>
  <si>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</si>
  <si>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</si>
  <si>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</si>
  <si>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</si>
  <si>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</si>
  <si>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</si>
  <si>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</si>
  <si>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</si>
  <si>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</si>
  <si>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</si>
  <si>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</si>
  <si>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</si>
  <si>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</si>
  <si>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</si>
  <si>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</si>
  <si>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</si>
  <si>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</si>
  <si>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</si>
  <si>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</si>
  <si>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</si>
  <si>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</si>
  <si>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</si>
  <si>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</si>
  <si>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</si>
  <si>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</si>
  <si>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</si>
  <si>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</si>
  <si>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</si>
  <si>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</si>
  <si>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</si>
  <si>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</si>
  <si>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</si>
  <si>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</si>
  <si>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</si>
  <si>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</si>
  <si>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</si>
  <si>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</si>
  <si>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</si>
  <si>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</si>
  <si>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</si>
  <si>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</si>
  <si>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</si>
  <si>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</si>
  <si>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</si>
  <si>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</si>
  <si>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</si>
  <si>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</si>
  <si>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</si>
  <si>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</si>
  <si>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</si>
  <si>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</si>
  <si>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</si>
  <si>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</si>
  <si>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</si>
  <si>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</si>
  <si>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</si>
  <si>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</si>
  <si>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</si>
  <si>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</si>
  <si>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</si>
  <si>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</si>
  <si>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</si>
  <si>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</si>
  <si>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</si>
  <si>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</si>
  <si>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</si>
  <si>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</si>
  <si>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</si>
  <si>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</si>
  <si>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</si>
  <si>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</si>
  <si>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</si>
  <si>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</si>
  <si>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</si>
  <si>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</si>
  <si>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</si>
  <si>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</si>
  <si>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</si>
  <si>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</si>
  <si>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</si>
  <si>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</si>
  <si>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</si>
  <si>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</si>
  <si>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</si>
  <si>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</si>
  <si>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</si>
  <si>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</si>
  <si>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</si>
  <si>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</si>
  <si>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</si>
  <si>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</si>
  <si>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</si>
  <si>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</si>
  <si>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</si>
  <si>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</si>
  <si>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</si>
  <si>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</si>
  <si>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</si>
  <si>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</si>
  <si>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</si>
  <si>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</si>
  <si>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</si>
  <si>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</si>
  <si>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</si>
  <si>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</si>
  <si>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</si>
  <si>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</si>
  <si>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</si>
  <si>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</si>
  <si>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</si>
  <si>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</si>
  <si>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</si>
  <si>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</si>
  <si>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</si>
  <si>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</si>
  <si>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</si>
  <si>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</si>
  <si>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</si>
  <si>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</si>
  <si>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</si>
  <si>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</si>
  <si>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</si>
  <si>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</si>
  <si>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</si>
  <si>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</si>
  <si>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</si>
  <si>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</si>
  <si>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</si>
  <si>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</si>
  <si>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</si>
  <si>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</si>
  <si>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</si>
  <si>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</si>
  <si>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</si>
  <si>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</si>
  <si>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</si>
  <si>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</si>
  <si>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</si>
  <si>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</si>
  <si>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</si>
  <si>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</si>
  <si>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</si>
  <si>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</si>
  <si>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</si>
  <si>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</si>
  <si>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</si>
  <si>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</si>
  <si>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</si>
  <si>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</si>
  <si>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</si>
  <si>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</si>
  <si>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</si>
  <si>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</si>
  <si>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</si>
  <si>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</si>
  <si>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</si>
  <si>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</si>
  <si>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</si>
  <si>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</si>
  <si>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</si>
  <si>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</si>
  <si>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</si>
  <si>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</si>
  <si>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</si>
  <si>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</si>
  <si>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</si>
  <si>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</si>
  <si>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</si>
  <si>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</si>
  <si>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</si>
  <si>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</si>
  <si>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</si>
  <si>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</si>
  <si>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</si>
  <si>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</si>
  <si>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</si>
  <si>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</si>
  <si>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</si>
  <si>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</si>
  <si>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</si>
  <si>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</si>
  <si>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</si>
  <si>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</si>
  <si>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</si>
  <si>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</si>
  <si>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</si>
  <si>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</si>
  <si>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</si>
  <si>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</si>
  <si>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</si>
  <si>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</si>
  <si>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</si>
  <si>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</si>
  <si>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</si>
  <si>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</si>
  <si>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</si>
  <si>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</si>
  <si>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</si>
  <si>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</si>
  <si>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</si>
  <si>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</si>
  <si>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</si>
  <si>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</si>
  <si>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</si>
  <si>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</si>
  <si>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</si>
  <si>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</si>
  <si>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</si>
  <si>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</si>
  <si>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</si>
  <si>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</si>
  <si>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</si>
  <si>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</si>
  <si>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</si>
  <si>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</si>
  <si>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</si>
  <si>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</si>
  <si>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</si>
  <si>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</si>
  <si>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</si>
  <si>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</si>
  <si>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</si>
  <si>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</si>
  <si>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</si>
  <si>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</si>
  <si>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</si>
  <si>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</si>
  <si>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</si>
  <si>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</si>
  <si>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</si>
  <si>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</si>
  <si>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</si>
  <si>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</si>
  <si>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</si>
  <si>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</si>
  <si>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</si>
  <si>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</si>
  <si>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</si>
  <si>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</si>
  <si>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</si>
  <si>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</si>
  <si>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</si>
  <si>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</si>
  <si>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</si>
  <si>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</si>
  <si>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</si>
  <si>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</si>
  <si>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</si>
  <si>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</si>
  <si>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</si>
  <si>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</si>
  <si>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</si>
  <si>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</si>
  <si>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</si>
  <si>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</si>
  <si>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</si>
  <si>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</si>
  <si>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</si>
  <si>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</si>
  <si>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</si>
  <si>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</si>
  <si>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</si>
  <si>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</si>
  <si>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</si>
  <si>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</si>
  <si>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</si>
  <si>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</si>
  <si>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</si>
  <si>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</si>
  <si>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</si>
  <si>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</si>
  <si>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</si>
  <si>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</si>
  <si>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</si>
  <si>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</si>
  <si>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</si>
  <si>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</si>
  <si>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</si>
  <si>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</si>
  <si>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</si>
  <si>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</si>
  <si>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</si>
  <si>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</si>
  <si>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</si>
  <si>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</si>
  <si>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</si>
  <si>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</si>
  <si>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</si>
  <si>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</si>
  <si>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</si>
  <si>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</si>
  <si>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</si>
  <si>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</si>
  <si>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</si>
  <si>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</si>
  <si>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</si>
  <si>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</si>
  <si>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</si>
  <si>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</si>
  <si>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</si>
  <si>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</si>
  <si>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</si>
  <si>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</si>
  <si>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</si>
  <si>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</si>
  <si>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</si>
  <si>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</si>
  <si>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</si>
  <si>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</si>
  <si>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</si>
  <si>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</si>
  <si>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</si>
  <si>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</si>
  <si>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</si>
  <si>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</si>
  <si>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</si>
  <si>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</si>
  <si>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</si>
  <si>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</si>
  <si>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</si>
  <si>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</si>
  <si>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</si>
  <si>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</si>
  <si>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</si>
  <si>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</si>
  <si>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</si>
  <si>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</si>
  <si>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</si>
  <si>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</si>
  <si>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</si>
  <si>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</si>
  <si>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</si>
  <si>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</si>
  <si>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</si>
  <si>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</si>
  <si>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</si>
  <si>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</si>
  <si>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</si>
  <si>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</si>
  <si>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</si>
  <si>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</si>
  <si>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</si>
  <si>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</si>
  <si>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</si>
  <si>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</si>
  <si>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</si>
  <si>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</si>
  <si>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</si>
  <si>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</si>
  <si>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</si>
  <si>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</si>
  <si>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</si>
  <si>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</si>
  <si>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</si>
  <si>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</si>
  <si>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</si>
  <si>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</si>
  <si>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</si>
  <si>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</si>
  <si>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</si>
  <si>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</si>
  <si>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</si>
  <si>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</si>
  <si>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</si>
  <si>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</si>
  <si>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</si>
  <si>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</si>
  <si>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</si>
  <si>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</si>
  <si>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</si>
  <si>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</si>
  <si>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</si>
  <si>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</si>
  <si>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</si>
  <si>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</si>
  <si>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</si>
  <si>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</si>
  <si>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</si>
  <si>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</si>
  <si>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</si>
  <si>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</si>
  <si>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</si>
  <si>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</si>
  <si>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</si>
  <si>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</si>
  <si>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</si>
  <si>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</si>
  <si>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</si>
  <si>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</si>
  <si>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</si>
  <si>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</si>
  <si>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</si>
  <si>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</si>
  <si>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</si>
  <si>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</si>
  <si>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</si>
  <si>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</si>
  <si>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</si>
  <si>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</si>
  <si>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</si>
  <si>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</si>
  <si>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</si>
  <si>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</si>
  <si>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</si>
  <si>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</si>
  <si>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</si>
  <si>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</si>
  <si>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</si>
  <si>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</si>
  <si>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</si>
  <si>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</si>
  <si>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</si>
  <si>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</si>
  <si>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</si>
  <si>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</si>
  <si>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</si>
  <si>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</si>
  <si>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</si>
  <si>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</si>
  <si>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</si>
  <si>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</si>
  <si>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</si>
  <si>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</si>
  <si>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</si>
  <si>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</si>
  <si>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</si>
  <si>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</si>
  <si>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</si>
  <si>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</si>
  <si>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</si>
  <si>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</si>
  <si>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</si>
  <si>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</si>
  <si>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</si>
  <si>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</si>
  <si>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</si>
  <si>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</si>
  <si>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</si>
  <si>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</si>
  <si>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</si>
  <si>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</si>
  <si>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</si>
  <si>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</si>
  <si>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</si>
  <si>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</si>
  <si>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</si>
  <si>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</si>
  <si>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</si>
  <si>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</si>
  <si>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</si>
  <si>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</si>
  <si>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</si>
  <si>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</si>
  <si>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</si>
  <si>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</si>
  <si>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</si>
  <si>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</si>
  <si>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</si>
  <si>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</si>
  <si>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</si>
  <si>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</si>
  <si>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</si>
  <si>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</si>
  <si>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</si>
  <si>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</si>
  <si>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</si>
  <si>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</si>
  <si>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</si>
  <si>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</si>
  <si>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</si>
  <si>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</si>
  <si>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</si>
  <si>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</si>
  <si>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</si>
  <si>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</si>
  <si>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</si>
  <si>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</si>
  <si>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</si>
  <si>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</si>
  <si>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</si>
  <si>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</si>
  <si>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</si>
  <si>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</si>
  <si>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</si>
  <si>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</si>
  <si>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</si>
  <si>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</si>
  <si>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</si>
  <si>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</si>
  <si>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</si>
  <si>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</si>
  <si>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</si>
  <si>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</si>
  <si>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</si>
  <si>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</si>
  <si>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</si>
  <si>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</si>
  <si>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</si>
  <si>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</si>
  <si>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</si>
  <si>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</si>
  <si>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</si>
  <si>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</si>
  <si>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</si>
  <si>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</si>
  <si>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</si>
  <si>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</si>
  <si>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</si>
  <si>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</si>
  <si>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</si>
  <si>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</si>
  <si>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</si>
  <si>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</si>
  <si>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</si>
  <si>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</si>
  <si>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</si>
  <si>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</si>
  <si>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</si>
  <si>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</si>
  <si>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</si>
  <si>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</si>
  <si>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</si>
  <si>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</si>
  <si>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</si>
  <si>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</si>
  <si>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</si>
  <si>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</si>
  <si>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</si>
  <si>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</si>
  <si>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</si>
  <si>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</si>
  <si>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</si>
  <si>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</si>
  <si>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</si>
  <si>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</si>
  <si>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</si>
  <si>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</si>
  <si>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</si>
  <si>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</si>
  <si>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</si>
  <si>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</si>
  <si>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</si>
  <si>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</si>
  <si>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</si>
  <si>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</si>
  <si>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</si>
  <si>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</si>
  <si>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</si>
  <si>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</si>
  <si>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</si>
  <si>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</si>
  <si>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</si>
  <si>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</si>
  <si>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</si>
  <si>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</si>
  <si>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</si>
  <si>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</si>
  <si>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</si>
  <si>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</si>
  <si>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</si>
  <si>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</si>
  <si>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</si>
  <si>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</si>
  <si>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</si>
  <si>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</si>
  <si>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</si>
  <si>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</si>
  <si>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</si>
  <si>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</si>
  <si>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</si>
  <si>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</si>
  <si>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</si>
  <si>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</si>
  <si>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</si>
  <si>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</si>
  <si>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</si>
  <si>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</si>
  <si>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</si>
  <si>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</si>
  <si>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</si>
  <si>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</si>
  <si>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</si>
  <si>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</si>
  <si>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</si>
  <si>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</si>
  <si>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</si>
  <si>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</si>
  <si>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</si>
  <si>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</si>
  <si>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</si>
  <si>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</si>
  <si>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</si>
  <si>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</si>
  <si>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</si>
  <si>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</si>
  <si>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</si>
  <si>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</si>
  <si>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</si>
  <si>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</si>
  <si>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</si>
  <si>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</si>
  <si>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</si>
  <si>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</si>
  <si>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</si>
  <si>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</si>
  <si>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</si>
  <si>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</si>
  <si>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</si>
  <si>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</si>
  <si>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</si>
  <si>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</si>
  <si>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</si>
  <si>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</si>
  <si>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</si>
  <si>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</si>
  <si>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</si>
  <si>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</si>
  <si>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</si>
  <si>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</si>
  <si>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</si>
  <si>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</si>
  <si>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</si>
  <si>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</si>
  <si>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</si>
  <si>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</si>
  <si>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</si>
  <si>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</si>
  <si>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</si>
  <si>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</si>
  <si>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</si>
  <si>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</si>
  <si>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</si>
  <si>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</si>
  <si>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</si>
  <si>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</si>
  <si>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</si>
  <si>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</si>
  <si>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</si>
  <si>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</si>
  <si>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</si>
  <si>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</si>
  <si>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</si>
  <si>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</si>
  <si>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</si>
  <si>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</si>
  <si>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</si>
  <si>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</si>
  <si>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</si>
  <si>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</si>
  <si>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</si>
  <si>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</si>
  <si>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</si>
  <si>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</si>
  <si>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</si>
  <si>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</si>
  <si>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</si>
  <si>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</si>
  <si>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</si>
  <si>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</si>
  <si>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</si>
  <si>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</si>
  <si>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</si>
  <si>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</si>
  <si>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</si>
  <si>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</si>
  <si>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</si>
  <si>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</si>
  <si>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</si>
  <si>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</si>
  <si>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</si>
  <si>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</si>
  <si>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</si>
  <si>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</si>
  <si>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</si>
  <si>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</si>
  <si>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</si>
  <si>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</si>
  <si>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</si>
  <si>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</si>
  <si>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</si>
  <si>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</si>
  <si>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</si>
  <si>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</si>
  <si>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</si>
  <si>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</si>
  <si>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</si>
  <si>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</si>
  <si>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</si>
  <si>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</si>
  <si>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</si>
  <si>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</si>
  <si>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</si>
  <si>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</si>
  <si>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</si>
  <si>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</si>
  <si>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</si>
  <si>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</si>
  <si>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</si>
  <si>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</si>
  <si>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</si>
  <si>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</si>
  <si>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</si>
  <si>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</si>
  <si>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</si>
  <si>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</si>
  <si>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</si>
  <si>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</si>
  <si>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</si>
  <si>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</si>
  <si>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</si>
  <si>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</si>
  <si>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</si>
  <si>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</si>
  <si>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</si>
  <si>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</si>
  <si>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</si>
  <si>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</si>
  <si>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</si>
  <si>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</si>
  <si>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</si>
  <si>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</si>
  <si>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</si>
  <si>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</si>
  <si>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</si>
  <si>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</si>
  <si>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</si>
  <si>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</si>
  <si>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</si>
  <si>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</si>
  <si>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</si>
  <si>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</si>
  <si>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</si>
  <si>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</si>
  <si>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</si>
  <si>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</si>
  <si>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</si>
  <si>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</si>
  <si>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</si>
  <si>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</si>
  <si>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</si>
  <si>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</si>
  <si>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</si>
  <si>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</si>
  <si>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</si>
  <si>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</si>
  <si>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</si>
  <si>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</si>
  <si>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</si>
  <si>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</si>
  <si>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</si>
  <si>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</si>
  <si>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</si>
  <si>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</si>
  <si>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</si>
  <si>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</si>
  <si>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</si>
  <si>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</si>
  <si>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</si>
  <si>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</si>
  <si>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</si>
  <si>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</si>
  <si>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</si>
  <si>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</si>
  <si>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</si>
  <si>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</si>
  <si>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</si>
  <si>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</si>
  <si>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</si>
  <si>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</si>
  <si>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</si>
  <si>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</si>
  <si>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</si>
  <si>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</si>
  <si>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</si>
  <si>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</si>
  <si>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</si>
  <si>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</si>
  <si>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</si>
  <si>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</si>
  <si>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</si>
  <si>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</si>
  <si>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</si>
  <si>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</si>
  <si>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</si>
  <si>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</si>
  <si>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</si>
  <si>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</si>
  <si>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</si>
  <si>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</si>
  <si>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</si>
  <si>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</si>
  <si>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</si>
  <si>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</si>
  <si>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</si>
  <si>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</si>
  <si>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</si>
  <si>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</si>
  <si>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</si>
  <si>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</si>
  <si>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</si>
  <si>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</si>
  <si>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</si>
  <si>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</si>
  <si>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</si>
  <si>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</si>
  <si>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</si>
  <si>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</si>
  <si>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</si>
  <si>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</si>
  <si>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</si>
  <si>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</si>
  <si>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</si>
  <si>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</si>
  <si>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</si>
  <si>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</si>
  <si>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</si>
  <si>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</si>
  <si>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</si>
  <si>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</si>
  <si>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</si>
  <si>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</si>
  <si>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</si>
  <si>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</si>
  <si>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</si>
  <si>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</si>
  <si>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</si>
  <si>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</si>
  <si>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</si>
  <si>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</si>
  <si>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</si>
  <si>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</si>
  <si>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</si>
  <si>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</si>
  <si>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</si>
  <si>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</si>
  <si>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</si>
  <si>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</si>
  <si>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</si>
  <si>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</si>
  <si>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</si>
  <si>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</si>
  <si>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</si>
  <si>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</si>
  <si>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</si>
  <si>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</si>
  <si>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</si>
  <si>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</si>
  <si>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</si>
  <si>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</si>
  <si>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</si>
  <si>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</si>
  <si>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</si>
  <si>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</si>
  <si>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</si>
  <si>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</si>
  <si>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</si>
  <si>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</si>
  <si>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</si>
  <si>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</si>
  <si>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</si>
  <si>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</si>
  <si>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</si>
  <si>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</si>
  <si>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</si>
  <si>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</si>
  <si>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</si>
  <si>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</si>
  <si>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</si>
  <si>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</si>
  <si>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</si>
  <si>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</si>
  <si>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</si>
  <si>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</si>
  <si>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</si>
  <si>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</si>
  <si>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</si>
  <si>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</si>
  <si>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</si>
  <si>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</si>
  <si>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</si>
  <si>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</si>
  <si>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</si>
  <si>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</si>
  <si>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</si>
  <si>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</si>
  <si>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</si>
  <si>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</si>
  <si>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</si>
  <si>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</si>
  <si>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</si>
  <si>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</si>
  <si>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</si>
  <si>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</si>
  <si>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</si>
  <si>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</si>
  <si>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</si>
  <si>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</si>
  <si>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</si>
  <si>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</si>
  <si>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</si>
  <si>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</si>
  <si>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</si>
  <si>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</si>
  <si>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</si>
  <si>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</si>
  <si>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</si>
  <si>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</si>
  <si>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</si>
  <si>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</si>
  <si>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</si>
  <si>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</si>
  <si>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</si>
  <si>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</si>
  <si>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</si>
  <si>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</si>
  <si>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</si>
  <si>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</si>
  <si>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</si>
  <si>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</si>
  <si>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</si>
  <si>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</si>
  <si>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</si>
  <si>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</si>
  <si>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</si>
  <si>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</si>
  <si>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</si>
  <si>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</si>
  <si>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</si>
  <si>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</si>
  <si>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</si>
  <si>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</si>
  <si>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</si>
  <si>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</si>
  <si>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</si>
  <si>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</si>
  <si>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</si>
  <si>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</si>
  <si>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</si>
  <si>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</si>
  <si>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</si>
  <si>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</si>
  <si>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</si>
  <si>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</si>
  <si>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</si>
  <si>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</si>
  <si>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</si>
  <si>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</si>
  <si>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</si>
  <si>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</si>
  <si>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</si>
  <si>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</si>
  <si>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</si>
  <si>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</si>
  <si>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</si>
  <si>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</si>
  <si>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</si>
  <si>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</si>
  <si>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</si>
  <si>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</si>
  <si>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</si>
  <si>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</si>
  <si>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</si>
  <si>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</si>
  <si>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</si>
  <si>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</si>
  <si>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</si>
  <si>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</si>
  <si>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</si>
  <si>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</si>
  <si>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</si>
  <si>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</si>
  <si>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</si>
  <si>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</si>
  <si>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</si>
  <si>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</si>
  <si>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</si>
  <si>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</si>
  <si>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</si>
  <si>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</si>
  <si>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</si>
  <si>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</si>
  <si>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</si>
  <si>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</si>
  <si>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</si>
  <si>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</si>
  <si>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</si>
  <si>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</si>
  <si>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</si>
  <si>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</si>
  <si>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</si>
  <si>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</si>
  <si>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</si>
  <si>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</si>
  <si>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</si>
  <si>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</si>
  <si>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</si>
  <si>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</si>
  <si>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</si>
  <si>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</si>
  <si>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</si>
  <si>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</si>
  <si>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</si>
  <si>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</si>
  <si>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</si>
  <si>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</si>
  <si>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</si>
  <si>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</si>
  <si>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</si>
  <si>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</si>
  <si>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</si>
  <si>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</si>
  <si>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</si>
  <si>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</si>
  <si>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</si>
  <si>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</si>
  <si>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</si>
  <si>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</si>
  <si>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</si>
  <si>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</si>
  <si>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</si>
  <si>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</si>
  <si>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</si>
  <si>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</si>
  <si>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</si>
  <si>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</si>
  <si>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</si>
  <si>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</si>
  <si>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</si>
  <si>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</si>
  <si>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</si>
  <si>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</si>
  <si>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</si>
  <si>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</si>
  <si>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</si>
  <si>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</si>
  <si>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</si>
  <si>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</si>
  <si>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</si>
  <si>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</si>
  <si>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</si>
  <si>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</si>
  <si>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</si>
  <si>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</si>
  <si>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</si>
  <si>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</si>
  <si>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</si>
  <si>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</si>
  <si>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</si>
  <si>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</si>
  <si>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</si>
  <si>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</si>
  <si>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</si>
  <si>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</si>
  <si>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</si>
  <si>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</si>
  <si>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</si>
  <si>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</si>
  <si>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</si>
  <si>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</si>
  <si>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</si>
  <si>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</si>
  <si>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</si>
  <si>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</si>
  <si>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</si>
  <si>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</si>
  <si>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</si>
  <si>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</si>
  <si>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</si>
  <si>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</si>
  <si>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</si>
  <si>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</si>
  <si>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</si>
  <si>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</si>
  <si>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</si>
  <si>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</si>
  <si>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</si>
  <si>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</si>
  <si>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</si>
  <si>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</si>
  <si>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</si>
  <si>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</si>
  <si>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</si>
  <si>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</si>
  <si>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</si>
  <si>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</si>
  <si>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</si>
  <si>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</si>
  <si>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</si>
  <si>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</si>
  <si>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</si>
  <si>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</si>
  <si>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</si>
  <si>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</si>
  <si>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</si>
  <si>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</si>
  <si>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</si>
  <si>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</si>
  <si>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</si>
  <si>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</si>
  <si>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</si>
  <si>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</si>
  <si>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</si>
  <si>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</si>
  <si>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</si>
  <si>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</si>
  <si>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</si>
  <si>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</si>
  <si>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</si>
  <si>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</si>
  <si>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</si>
  <si>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</si>
  <si>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</si>
  <si>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</si>
  <si>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</si>
  <si>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</si>
  <si>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</si>
  <si>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</si>
  <si>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</si>
  <si>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</si>
  <si>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</si>
  <si>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</si>
  <si>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</si>
  <si>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</si>
  <si>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</si>
  <si>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</si>
  <si>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</si>
  <si>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</si>
  <si>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</si>
  <si>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</si>
  <si>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</si>
  <si>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</si>
  <si>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</si>
  <si>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</si>
  <si>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</si>
  <si>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</si>
  <si>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</si>
  <si>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</si>
  <si>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</si>
  <si>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</si>
  <si>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</si>
  <si>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</si>
  <si>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</si>
  <si>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</si>
  <si>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</si>
  <si>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</si>
  <si>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</si>
  <si>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</si>
  <si>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</si>
  <si>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</si>
  <si>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</si>
  <si>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</si>
  <si>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</si>
  <si>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</si>
  <si>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</si>
  <si>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</si>
  <si>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</si>
  <si>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</si>
  <si>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</si>
  <si>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</si>
  <si>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</si>
  <si>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</si>
  <si>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</si>
  <si>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</si>
  <si>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</si>
  <si>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</si>
  <si>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</si>
  <si>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</si>
  <si>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</si>
  <si>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</si>
  <si>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</si>
  <si>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</si>
  <si>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</si>
  <si>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</si>
  <si>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</si>
  <si>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</si>
  <si>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</si>
  <si>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</si>
  <si>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</si>
  <si>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</si>
  <si>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</si>
  <si>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</si>
  <si>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</si>
  <si>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</si>
  <si>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</si>
  <si>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</si>
  <si>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</si>
  <si>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</si>
  <si>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</si>
  <si>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</si>
  <si>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</si>
  <si>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</si>
  <si>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</si>
  <si>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</si>
  <si>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</si>
  <si>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</si>
  <si>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</si>
  <si>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</si>
  <si>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</si>
  <si>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</si>
  <si>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</si>
  <si>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</si>
  <si>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</si>
  <si>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</si>
  <si>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</si>
  <si>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</si>
  <si>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</si>
  <si>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</si>
  <si>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</si>
  <si>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</si>
  <si>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</si>
  <si>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</si>
  <si>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</si>
  <si>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</si>
  <si>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</si>
  <si>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</si>
  <si>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</si>
  <si>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</si>
  <si>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</si>
  <si>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</si>
  <si>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</si>
  <si>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</si>
  <si>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</si>
  <si>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</si>
  <si>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</si>
  <si>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</si>
  <si>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</si>
  <si>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</si>
  <si>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</si>
  <si>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</si>
  <si>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</si>
  <si>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</si>
  <si>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</si>
  <si>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</si>
  <si>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</si>
  <si>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</si>
  <si>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</si>
  <si>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</si>
  <si>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</si>
  <si>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</si>
  <si>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</si>
  <si>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</si>
  <si>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</si>
  <si>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</si>
  <si>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</si>
  <si>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</si>
  <si>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</si>
  <si>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</si>
  <si>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</si>
  <si>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</si>
  <si>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</si>
  <si>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</si>
  <si>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</si>
  <si>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</si>
  <si>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</si>
  <si>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</si>
  <si>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</si>
  <si>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</si>
  <si>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</si>
  <si>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</si>
  <si>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</si>
  <si>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</si>
  <si>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</si>
  <si>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</si>
  <si>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</si>
  <si>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</si>
  <si>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</si>
  <si>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</si>
  <si>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</si>
  <si>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</si>
  <si>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</si>
  <si>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</si>
  <si>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</si>
  <si>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</si>
  <si>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</si>
  <si>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</si>
  <si>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</si>
  <si>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</si>
  <si>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</si>
  <si>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</si>
  <si>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</si>
  <si>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</si>
  <si>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</si>
  <si>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</si>
  <si>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</si>
  <si>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</si>
  <si>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</si>
  <si>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</si>
  <si>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</si>
  <si>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</si>
  <si>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</si>
  <si>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</si>
  <si>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</si>
  <si>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</si>
  <si>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</si>
  <si>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</si>
  <si>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</si>
  <si>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</si>
  <si>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</si>
  <si>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</si>
  <si>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</si>
  <si>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</si>
  <si>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</si>
  <si>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</si>
  <si>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</si>
  <si>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</si>
  <si>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</si>
  <si>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</si>
  <si>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</si>
  <si>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</si>
  <si>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</si>
  <si>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</si>
  <si>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</si>
  <si>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</si>
  <si>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</si>
  <si>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</si>
  <si>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</si>
  <si>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</si>
  <si>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</si>
  <si>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</si>
  <si>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</si>
  <si>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</si>
  <si>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</si>
  <si>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</si>
  <si>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</si>
  <si>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</si>
  <si>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</si>
  <si>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</si>
  <si>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</si>
  <si>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</si>
  <si>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</si>
  <si>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</si>
  <si>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</si>
  <si>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</si>
  <si>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</si>
  <si>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</si>
  <si>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</si>
  <si>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</si>
  <si>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</si>
  <si>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</si>
  <si>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</si>
  <si>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</si>
  <si>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</si>
  <si>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</si>
  <si>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</si>
  <si>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</si>
  <si>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</si>
  <si>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</si>
  <si>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</si>
  <si>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</si>
  <si>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</si>
  <si>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</si>
  <si>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</si>
  <si>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</si>
  <si>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</si>
  <si>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</si>
  <si>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</si>
  <si>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</si>
  <si>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</si>
  <si>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</si>
  <si>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</si>
  <si>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</si>
  <si>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</si>
  <si>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</si>
  <si>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</si>
  <si>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</si>
  <si>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</si>
  <si>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</si>
  <si>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</si>
  <si>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</si>
  <si>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</si>
  <si>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</si>
  <si>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</si>
  <si>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</si>
  <si>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</si>
  <si>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</si>
  <si>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</si>
  <si>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</si>
  <si>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</si>
  <si>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</si>
  <si>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</si>
  <si>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</si>
  <si>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</si>
  <si>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</si>
  <si>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</si>
  <si>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</si>
  <si>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</si>
  <si>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</si>
  <si>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</si>
  <si>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</si>
  <si>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</si>
  <si>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</si>
  <si>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</si>
  <si>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</si>
  <si>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</si>
  <si>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</si>
  <si>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</si>
  <si>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</si>
  <si>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</si>
  <si>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</si>
  <si>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</si>
  <si>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</si>
  <si>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</si>
  <si>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</si>
  <si>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</si>
  <si>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</si>
  <si>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</si>
  <si>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</si>
  <si>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</si>
  <si>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</si>
  <si>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</si>
  <si>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</si>
  <si>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</si>
  <si>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</si>
  <si>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</si>
  <si>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</si>
  <si>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</si>
  <si>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</si>
  <si>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</si>
  <si>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</si>
  <si>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</si>
  <si>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</si>
  <si>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</si>
  <si>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</si>
  <si>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</si>
  <si>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</si>
  <si>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</si>
  <si>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</si>
  <si>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</si>
  <si>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</si>
  <si>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</si>
  <si>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</si>
  <si>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</si>
  <si>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</si>
  <si>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</si>
  <si>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</si>
  <si>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</si>
  <si>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</si>
  <si>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</si>
  <si>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</si>
  <si>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</si>
  <si>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</si>
  <si>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</si>
  <si>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</si>
  <si>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</si>
  <si>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</si>
  <si>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</si>
  <si>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</si>
  <si>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</si>
  <si>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</si>
  <si>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</si>
  <si>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</si>
  <si>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</si>
  <si>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</si>
  <si>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</si>
  <si>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</si>
  <si>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</si>
  <si>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</si>
  <si>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</si>
  <si>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</si>
  <si>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</si>
  <si>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</si>
  <si>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</si>
  <si>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</si>
  <si>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</si>
  <si>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</si>
  <si>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</si>
  <si>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</si>
  <si>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</si>
  <si>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</si>
  <si>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</si>
  <si>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</si>
  <si>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</si>
  <si>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</si>
  <si>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</si>
  <si>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</si>
  <si>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</si>
  <si>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</si>
  <si>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</si>
  <si>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</si>
  <si>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</si>
  <si>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</si>
  <si>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</si>
  <si>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</si>
  <si>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</si>
  <si>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</si>
  <si>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</si>
  <si>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</si>
  <si>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</si>
  <si>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</si>
  <si>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</si>
  <si>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</si>
  <si>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</si>
  <si>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</si>
  <si>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</si>
  <si>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</si>
  <si>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</si>
  <si>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</si>
  <si>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</si>
  <si>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</si>
  <si>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</si>
  <si>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</si>
  <si>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</si>
  <si>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</si>
  <si>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</si>
  <si>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</si>
  <si>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</si>
  <si>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</si>
  <si>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</si>
  <si>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</si>
  <si>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</si>
  <si>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</si>
  <si>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</si>
  <si>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</si>
  <si>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</si>
  <si>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</si>
  <si>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</si>
  <si>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</si>
  <si>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</si>
  <si>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</si>
  <si>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</si>
  <si>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</si>
  <si>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</si>
  <si>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</si>
  <si>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</si>
  <si>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</si>
  <si>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</si>
  <si>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</si>
  <si>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</si>
  <si>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</si>
  <si>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</si>
  <si>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</si>
  <si>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</si>
  <si>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</si>
  <si>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</si>
  <si>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</si>
  <si>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</si>
  <si>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</si>
  <si>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</si>
  <si>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</si>
  <si>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</si>
  <si>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</si>
  <si>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</si>
  <si>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</si>
  <si>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</si>
  <si>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</si>
  <si>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</si>
  <si>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</si>
  <si>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</si>
  <si>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</si>
  <si>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</si>
  <si>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</si>
  <si>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</si>
  <si>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</si>
  <si>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</si>
  <si>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</si>
  <si>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</si>
  <si>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</si>
  <si>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</si>
  <si>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</si>
  <si>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</si>
  <si>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</si>
  <si>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</si>
  <si>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</si>
  <si>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</si>
  <si>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</si>
  <si>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</si>
  <si>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</si>
  <si>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</si>
  <si>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</si>
  <si>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</si>
  <si>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</si>
  <si>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</si>
  <si>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</si>
  <si>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</si>
  <si>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</si>
  <si>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</si>
  <si>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</si>
  <si>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</si>
  <si>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</si>
  <si>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</si>
  <si>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</si>
  <si>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</si>
  <si>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</si>
  <si>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</si>
  <si>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</si>
  <si>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</si>
  <si>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</si>
  <si>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</si>
  <si>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</si>
  <si>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</si>
  <si>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</si>
  <si>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</si>
  <si>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</si>
  <si>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</si>
  <si>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</si>
  <si>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</si>
  <si>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</si>
  <si>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</si>
  <si>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</si>
  <si>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</si>
  <si>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</si>
  <si>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</si>
  <si>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</si>
  <si>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</si>
  <si>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</si>
  <si>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</si>
  <si>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</si>
  <si>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</si>
  <si>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</si>
  <si>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</si>
  <si>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</si>
  <si>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</si>
  <si>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</si>
  <si>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</si>
  <si>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</si>
  <si>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</si>
  <si>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</si>
  <si>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</si>
  <si>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</si>
  <si>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</si>
  <si>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</si>
  <si>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</si>
  <si>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</si>
  <si>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</si>
  <si>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</si>
  <si>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</si>
  <si>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</si>
  <si>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</si>
  <si>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</si>
  <si>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</si>
  <si>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</si>
  <si>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</si>
  <si>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</si>
  <si>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</si>
  <si>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</si>
  <si>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</si>
  <si>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</si>
  <si>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</si>
  <si>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</si>
  <si>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</si>
  <si>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</si>
  <si>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</si>
  <si>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</si>
  <si>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</si>
  <si>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</si>
  <si>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</si>
  <si>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</si>
  <si>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</si>
  <si>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</si>
  <si>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</si>
  <si>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</si>
  <si>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</si>
  <si>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</si>
  <si>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</si>
  <si>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</si>
  <si>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</si>
  <si>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</si>
  <si>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</si>
  <si>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</si>
  <si>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</si>
  <si>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</si>
  <si>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</si>
  <si>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</si>
  <si>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</si>
  <si>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</si>
  <si>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</si>
  <si>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</si>
  <si>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</si>
  <si>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</si>
  <si>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</si>
  <si>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</si>
  <si>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</si>
  <si>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</si>
  <si>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</si>
  <si>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</si>
  <si>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</si>
  <si>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</si>
  <si>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</si>
  <si>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</si>
  <si>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</si>
  <si>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</si>
  <si>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</si>
  <si>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</si>
  <si>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</si>
  <si>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</si>
  <si>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</si>
  <si>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</si>
  <si>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</si>
  <si>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</si>
  <si>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</si>
  <si>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</si>
  <si>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</si>
  <si>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</si>
  <si>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</si>
  <si>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</si>
  <si>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</si>
  <si>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</si>
  <si>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</si>
  <si>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</si>
  <si>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</si>
  <si>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</si>
  <si>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</si>
  <si>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</si>
  <si>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</si>
  <si>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</si>
  <si>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</si>
  <si>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</si>
  <si>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</si>
  <si>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</si>
  <si>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</si>
  <si>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</si>
  <si>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</si>
  <si>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</si>
  <si>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</si>
  <si>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</si>
  <si>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</si>
  <si>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</si>
  <si>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</si>
  <si>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</si>
  <si>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</si>
  <si>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</si>
  <si>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</si>
  <si>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</si>
  <si>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</si>
  <si>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</si>
  <si>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</si>
  <si>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</si>
  <si>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</si>
  <si>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</si>
  <si>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</si>
  <si>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</si>
  <si>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</si>
  <si>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</si>
  <si>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</si>
  <si>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</si>
  <si>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</si>
  <si>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</si>
  <si>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</si>
  <si>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</si>
  <si>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</si>
  <si>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</si>
  <si>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</si>
  <si>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</si>
  <si>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</si>
  <si>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</si>
  <si>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</si>
  <si>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</si>
  <si>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</si>
  <si>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</si>
  <si>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</si>
  <si>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</si>
  <si>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</si>
  <si>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</si>
  <si>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</si>
  <si>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</si>
  <si>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</si>
  <si>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</si>
  <si>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</si>
  <si>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</si>
  <si>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</si>
  <si>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</si>
  <si>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</si>
  <si>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</si>
  <si>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</si>
  <si>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</si>
  <si>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</si>
  <si>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</si>
  <si>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</si>
  <si>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</si>
  <si>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</si>
  <si>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</si>
  <si>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</si>
  <si>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</si>
  <si>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</si>
  <si>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</si>
  <si>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</si>
  <si>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</si>
  <si>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</si>
  <si>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</si>
  <si>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</si>
  <si>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</si>
  <si>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</si>
  <si>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</si>
  <si>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</si>
  <si>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</si>
  <si>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</si>
  <si>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</si>
  <si>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</si>
  <si>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</si>
  <si>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</si>
  <si>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</si>
  <si>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</si>
  <si>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</si>
  <si>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</si>
  <si>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</si>
  <si>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</si>
  <si>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</si>
  <si>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</si>
  <si>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</si>
  <si>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</si>
  <si>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</si>
  <si>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</si>
  <si>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</si>
  <si>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</si>
  <si>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</si>
  <si>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</si>
  <si>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</si>
  <si>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</si>
  <si>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</si>
  <si>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</si>
  <si>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</si>
  <si>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</si>
  <si>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</si>
  <si>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</si>
  <si>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</si>
  <si>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</si>
  <si>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</si>
  <si>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</si>
  <si>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</si>
  <si>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</si>
  <si>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</si>
  <si>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</si>
  <si>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</si>
  <si>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</si>
  <si>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</si>
  <si>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</si>
  <si>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</si>
  <si>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</si>
  <si>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</si>
  <si>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</si>
  <si>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</si>
  <si>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</si>
  <si>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</si>
  <si>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</si>
  <si>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</si>
  <si>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</si>
  <si>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</si>
  <si>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</si>
  <si>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</si>
  <si>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</si>
  <si>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</si>
  <si>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</si>
  <si>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</si>
  <si>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</si>
  <si>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</si>
  <si>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</si>
  <si>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</si>
  <si>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</si>
  <si>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</si>
  <si>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</si>
  <si>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</si>
  <si>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</si>
  <si>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</si>
  <si>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</si>
  <si>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</si>
  <si>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</si>
  <si>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</si>
  <si>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</si>
  <si>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</si>
  <si>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</si>
  <si>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</si>
  <si>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</si>
  <si>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</si>
  <si>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</si>
  <si>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</si>
  <si>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</si>
  <si>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</si>
  <si>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</si>
  <si>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</si>
  <si>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</si>
  <si>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</si>
  <si>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</si>
  <si>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</si>
  <si>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</si>
  <si>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</si>
  <si>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</si>
  <si>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</si>
  <si>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</si>
  <si>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</si>
  <si>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</si>
  <si>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</si>
  <si>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</si>
  <si>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</si>
  <si>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</si>
  <si>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</si>
  <si>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</si>
  <si>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</si>
  <si>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</si>
  <si>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</si>
  <si>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</si>
  <si>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</si>
  <si>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</si>
  <si>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</si>
  <si>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</si>
  <si>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</si>
  <si>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</si>
  <si>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</si>
  <si>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</si>
  <si>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</si>
  <si>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</si>
  <si>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</si>
  <si>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</si>
  <si>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</si>
  <si>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</si>
  <si>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</si>
  <si>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</si>
  <si>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</si>
  <si>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</si>
  <si>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</si>
  <si>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</si>
  <si>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</si>
  <si>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</si>
  <si>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</si>
  <si>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</si>
  <si>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</si>
  <si>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</si>
  <si>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</si>
  <si>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</si>
  <si>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</si>
  <si>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</si>
  <si>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</si>
  <si>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</si>
  <si>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</si>
  <si>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</si>
  <si>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</si>
  <si>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</si>
  <si>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</si>
  <si>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</si>
  <si>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</si>
  <si>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</si>
  <si>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</si>
  <si>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</si>
  <si>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</si>
  <si>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</si>
  <si>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</si>
  <si>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</si>
  <si>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</si>
  <si>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</si>
  <si>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</si>
  <si>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</si>
  <si>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</si>
  <si>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</si>
  <si>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</si>
  <si>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</si>
  <si>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</si>
  <si>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</si>
  <si>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</si>
  <si>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</si>
  <si>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</si>
  <si>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</si>
  <si>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</si>
  <si>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</si>
  <si>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</si>
  <si>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</si>
  <si>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</si>
  <si>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</si>
  <si>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</si>
  <si>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</si>
  <si>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</si>
  <si>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</si>
  <si>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</si>
  <si>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</si>
  <si>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</si>
  <si>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</si>
  <si>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</si>
  <si>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</si>
  <si>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</si>
  <si>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</si>
  <si>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</si>
  <si>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</si>
  <si>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</si>
  <si>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</si>
  <si>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</si>
  <si>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</si>
  <si>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</si>
  <si>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</si>
  <si>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</si>
  <si>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</si>
  <si>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</si>
  <si>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</si>
  <si>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</si>
  <si>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</si>
  <si>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</si>
  <si>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</si>
  <si>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</si>
  <si>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</si>
  <si>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</si>
  <si>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</si>
  <si>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</si>
  <si>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</si>
  <si>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</si>
  <si>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</si>
  <si>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</si>
  <si>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</si>
  <si>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</si>
  <si>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</si>
  <si>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</si>
  <si>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</si>
  <si>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</si>
  <si>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</si>
  <si>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</si>
  <si>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</si>
  <si>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</si>
  <si>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</si>
  <si>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</si>
  <si>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</si>
  <si>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</si>
  <si>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</si>
  <si>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</si>
  <si>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</si>
  <si>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</si>
  <si>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</si>
  <si>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</si>
  <si>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</si>
  <si>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</si>
  <si>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</si>
  <si>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</si>
  <si>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</si>
  <si>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</si>
  <si>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</si>
  <si>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</si>
  <si>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</si>
  <si>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</si>
  <si>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</si>
  <si>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</si>
  <si>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</si>
  <si>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</si>
  <si>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</si>
  <si>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</si>
  <si>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</si>
  <si>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</si>
  <si>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</si>
  <si>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</si>
  <si>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</si>
  <si>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</si>
  <si>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</si>
  <si>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</si>
  <si>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</si>
  <si>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</si>
  <si>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</si>
  <si>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</si>
  <si>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</si>
  <si>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</si>
  <si>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</si>
  <si>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</si>
  <si>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</si>
  <si>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</si>
  <si>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</si>
  <si>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</si>
  <si>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</si>
  <si>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</si>
  <si>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</si>
  <si>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</si>
  <si>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</si>
  <si>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</si>
  <si>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</si>
  <si>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</si>
  <si>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</si>
  <si>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</si>
  <si>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</si>
  <si>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</si>
  <si>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</si>
  <si>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</si>
  <si>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</si>
  <si>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</si>
  <si>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</si>
  <si>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</si>
  <si>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</si>
  <si>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</si>
  <si>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</si>
  <si>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</si>
  <si>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</si>
  <si>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</si>
  <si>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</si>
  <si>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</si>
  <si>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</si>
  <si>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</si>
  <si>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</si>
  <si>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</si>
  <si>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</si>
  <si>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</si>
  <si>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</si>
  <si>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</si>
  <si>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</si>
  <si>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</si>
  <si>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</si>
  <si>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</si>
  <si>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</si>
  <si>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</si>
  <si>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</si>
  <si>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</si>
  <si>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</si>
  <si>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</si>
  <si>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</si>
  <si>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</si>
  <si>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</si>
  <si>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</si>
  <si>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</si>
  <si>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</si>
  <si>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</si>
  <si>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</si>
  <si>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</si>
  <si>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</si>
  <si>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</si>
  <si>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</si>
  <si>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</si>
  <si>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</si>
  <si>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</si>
  <si>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</si>
  <si>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</si>
  <si>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</si>
  <si>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</si>
  <si>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</si>
  <si>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</si>
  <si>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</si>
  <si>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</si>
  <si>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</si>
  <si>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</si>
  <si>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</si>
  <si>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</si>
  <si>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</si>
  <si>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</si>
  <si>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</si>
  <si>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</si>
  <si>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</si>
  <si>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</si>
  <si>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</si>
  <si>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</si>
  <si>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</si>
  <si>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</si>
  <si>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</si>
  <si>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</si>
  <si>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</si>
  <si>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</si>
  <si>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</si>
  <si>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</si>
  <si>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</si>
  <si>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</si>
  <si>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</si>
  <si>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</si>
  <si>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</si>
  <si>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</si>
  <si>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</si>
  <si>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</si>
  <si>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</si>
  <si>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</si>
  <si>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</si>
  <si>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</si>
  <si>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</si>
  <si>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</si>
  <si>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</si>
  <si>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</si>
  <si>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</si>
  <si>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</si>
  <si>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</si>
  <si>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</si>
  <si>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</si>
  <si>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</si>
  <si>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</si>
  <si>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</si>
  <si>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</si>
  <si>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</si>
  <si>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</si>
  <si>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</si>
  <si>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</si>
  <si>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</si>
  <si>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</si>
  <si>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</si>
  <si>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</si>
  <si>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</si>
  <si>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</si>
  <si>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</si>
  <si>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</si>
  <si>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</si>
  <si>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</si>
  <si>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</si>
  <si>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</si>
  <si>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</si>
  <si>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</si>
  <si>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</si>
  <si>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</si>
  <si>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</si>
  <si>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</si>
  <si>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</si>
  <si>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</si>
  <si>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</si>
  <si>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</si>
  <si>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</si>
  <si>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</si>
  <si>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</si>
  <si>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</si>
  <si>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</si>
  <si>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</si>
  <si>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</si>
  <si>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</si>
  <si>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</si>
  <si>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</si>
  <si>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</si>
  <si>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</si>
  <si>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</si>
  <si>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</si>
  <si>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</si>
  <si>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</si>
  <si>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</si>
  <si>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</si>
  <si>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</si>
  <si>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</si>
  <si>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</si>
  <si>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</si>
  <si>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</si>
  <si>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</si>
  <si>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</si>
  <si>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</si>
  <si>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</si>
  <si>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</si>
  <si>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</si>
  <si>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</si>
  <si>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</si>
  <si>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</si>
  <si>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</si>
  <si>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</si>
  <si>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</si>
  <si>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</si>
  <si>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</si>
  <si>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</si>
  <si>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</si>
  <si>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</si>
  <si>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</si>
  <si>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</si>
  <si>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</si>
  <si>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</si>
  <si>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</si>
  <si>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</si>
  <si>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</si>
  <si>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</si>
  <si>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</si>
  <si>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</si>
  <si>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</si>
  <si>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</si>
  <si>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</si>
  <si>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</si>
  <si>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</si>
  <si>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</si>
  <si>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</si>
  <si>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</si>
  <si>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</si>
  <si>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</si>
  <si>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</si>
  <si>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</si>
  <si>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</si>
  <si>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</si>
  <si>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</si>
  <si>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</si>
  <si>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</si>
  <si>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</si>
  <si>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</si>
  <si>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</si>
  <si>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</si>
  <si>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</si>
  <si>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</si>
  <si>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</si>
  <si>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</si>
  <si>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</si>
  <si>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</si>
  <si>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</si>
  <si>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</si>
  <si>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</si>
  <si>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</si>
  <si>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</si>
  <si>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</si>
  <si>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</si>
  <si>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</si>
  <si>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</si>
  <si>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</si>
  <si>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</si>
  <si>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</si>
  <si>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</si>
  <si>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</si>
  <si>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</si>
  <si>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</si>
  <si>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</si>
  <si>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</si>
  <si>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</si>
  <si>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</si>
  <si>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</si>
  <si>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</si>
  <si>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</si>
  <si>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</si>
  <si>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</si>
  <si>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</si>
  <si>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</si>
  <si>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</si>
  <si>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</si>
  <si>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</si>
  <si>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</si>
  <si>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</si>
  <si>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</si>
  <si>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</si>
  <si>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</si>
  <si>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</si>
  <si>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</si>
  <si>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</si>
  <si>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</si>
  <si>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</si>
  <si>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</si>
  <si>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</si>
  <si>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</si>
  <si>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</si>
  <si>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</si>
  <si>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</si>
  <si>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</si>
  <si>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</si>
  <si>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</si>
  <si>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</si>
  <si>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</si>
  <si>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</si>
  <si>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</si>
  <si>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</si>
  <si>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</si>
  <si>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</si>
  <si>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</si>
  <si>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</si>
  <si>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</si>
  <si>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</si>
  <si>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</si>
  <si>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</si>
  <si>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</si>
  <si>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</si>
  <si>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</si>
  <si>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</si>
  <si>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</si>
  <si>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</si>
  <si>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</si>
  <si>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</si>
  <si>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</si>
  <si>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</si>
  <si>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</si>
  <si>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</si>
  <si>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</si>
  <si>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</si>
  <si>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</si>
  <si>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</si>
  <si>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</si>
  <si>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</si>
  <si>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</si>
  <si>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</si>
  <si>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</si>
  <si>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</si>
  <si>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</si>
  <si>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</si>
  <si>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</si>
  <si>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</si>
  <si>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</si>
  <si>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</si>
  <si>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</si>
  <si>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</si>
  <si>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</si>
  <si>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</si>
  <si>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</si>
  <si>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</si>
  <si>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</si>
  <si>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</si>
  <si>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</si>
  <si>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</si>
  <si>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</si>
  <si>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</si>
  <si>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</si>
  <si>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</si>
  <si>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</si>
  <si>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</si>
  <si>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</si>
  <si>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</si>
  <si>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</si>
  <si>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</si>
  <si>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</si>
  <si>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</si>
  <si>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</si>
  <si>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</si>
  <si>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</si>
  <si>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</si>
  <si>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</si>
  <si>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</si>
  <si>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</si>
  <si>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</si>
  <si>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</si>
  <si>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</si>
  <si>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</si>
  <si>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</si>
  <si>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</si>
  <si>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</si>
  <si>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</si>
  <si>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</si>
  <si>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</si>
  <si>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</si>
  <si>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</si>
  <si>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</si>
  <si>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</si>
  <si>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</si>
  <si>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</si>
  <si>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</si>
  <si>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</si>
  <si>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</si>
  <si>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</si>
  <si>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</si>
  <si>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</si>
  <si>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</si>
  <si>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</si>
  <si>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</si>
  <si>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</si>
  <si>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</si>
  <si>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</si>
  <si>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</si>
  <si>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</si>
  <si>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</si>
  <si>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</si>
  <si>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</si>
  <si>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</si>
  <si>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</si>
  <si>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</si>
  <si>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</si>
  <si>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</si>
  <si>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</si>
  <si>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</si>
  <si>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</si>
  <si>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</si>
  <si>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</si>
  <si>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</si>
  <si>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</si>
  <si>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</si>
  <si>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</si>
  <si>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</si>
  <si>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</si>
  <si>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</si>
  <si>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</si>
  <si>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</si>
  <si>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</si>
  <si>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</si>
  <si>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</si>
  <si>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</si>
  <si>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</si>
  <si>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</si>
  <si>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</si>
  <si>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</si>
  <si>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</si>
  <si>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</si>
  <si>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</si>
  <si>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</si>
  <si>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</si>
  <si>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</si>
  <si>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</si>
  <si>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</si>
  <si>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</si>
  <si>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</si>
  <si>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</si>
  <si>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</si>
  <si>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</si>
  <si>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</si>
  <si>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</si>
  <si>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</si>
  <si>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</si>
  <si>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</si>
  <si>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</si>
  <si>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</si>
  <si>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</si>
  <si>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</si>
  <si>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</si>
  <si>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</si>
  <si>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</si>
  <si>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</si>
  <si>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</si>
  <si>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</si>
  <si>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</si>
  <si>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</si>
  <si>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</si>
  <si>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</si>
  <si>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</si>
  <si>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</si>
  <si>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</si>
  <si>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</si>
  <si>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</si>
  <si>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</si>
  <si>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</si>
  <si>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</si>
  <si>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</si>
  <si>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</si>
  <si>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</si>
  <si>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</si>
  <si>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</si>
  <si>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</si>
  <si>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</si>
  <si>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</si>
  <si>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</si>
  <si>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</si>
  <si>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</si>
  <si>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</si>
  <si>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</si>
  <si>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</si>
  <si>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</si>
  <si>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</si>
  <si>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</si>
  <si>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</si>
  <si>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</si>
  <si>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</si>
  <si>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</si>
  <si>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</si>
  <si>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</si>
  <si>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</si>
  <si>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</si>
  <si>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</si>
  <si>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</si>
  <si>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</si>
  <si>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</si>
  <si>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</si>
  <si>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</si>
  <si>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</si>
  <si>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</si>
  <si>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</si>
  <si>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</si>
  <si>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</si>
  <si>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</si>
  <si>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</si>
  <si>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</si>
  <si>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</si>
  <si>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</si>
  <si>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</si>
  <si>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</si>
  <si>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</si>
  <si>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</si>
  <si>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</si>
  <si>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</si>
  <si>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</si>
  <si>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</si>
  <si>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</si>
  <si>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</si>
  <si>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</si>
  <si>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</si>
  <si>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</si>
  <si>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</si>
  <si>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</si>
  <si>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</si>
  <si>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</si>
  <si>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</si>
  <si>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</si>
  <si>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</si>
  <si>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</si>
  <si>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</si>
  <si>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</si>
  <si>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</si>
  <si>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</si>
  <si>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</si>
  <si>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</si>
  <si>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</si>
  <si>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</si>
  <si>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</si>
  <si>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</si>
  <si>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</si>
  <si>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</si>
  <si>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</si>
  <si>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</si>
  <si>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</si>
  <si>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</si>
  <si>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</si>
  <si>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</si>
  <si>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</si>
  <si>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</si>
  <si>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</si>
  <si>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</si>
  <si>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</si>
  <si>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</si>
  <si>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</si>
  <si>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</si>
  <si>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</si>
  <si>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</si>
  <si>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</si>
  <si>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</si>
  <si>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</si>
  <si>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</si>
  <si>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</si>
  <si>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</si>
  <si>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</si>
  <si>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</si>
  <si>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</si>
  <si>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</si>
  <si>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</si>
  <si>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</si>
  <si>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</si>
  <si>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</si>
  <si>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</si>
  <si>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</si>
  <si>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</si>
  <si>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</si>
  <si>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</si>
  <si>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</si>
  <si>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</si>
  <si>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</si>
  <si>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</si>
  <si>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</si>
  <si>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</si>
  <si>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</si>
  <si>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</si>
  <si>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</si>
  <si>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</si>
  <si>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</si>
  <si>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</si>
  <si>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</si>
  <si>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</si>
  <si>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</si>
  <si>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</si>
  <si>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</si>
  <si>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</si>
  <si>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</si>
  <si>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</si>
  <si>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</si>
  <si>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</si>
  <si>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</si>
  <si>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</si>
  <si>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</si>
  <si>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</si>
  <si>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</si>
  <si>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</si>
  <si>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</si>
  <si>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</si>
  <si>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</si>
  <si>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</si>
  <si>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</si>
  <si>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</si>
  <si>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</si>
  <si>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</si>
  <si>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</si>
  <si>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</si>
  <si>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</si>
  <si>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</si>
  <si>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</si>
  <si>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</si>
  <si>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</si>
  <si>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</si>
  <si>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</si>
  <si>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</si>
  <si>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</si>
  <si>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</si>
  <si>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</si>
  <si>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</si>
  <si>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</si>
  <si>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</si>
  <si>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</si>
  <si>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</si>
  <si>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</si>
  <si>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</si>
  <si>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</si>
  <si>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</si>
  <si>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</si>
  <si>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</si>
  <si>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</si>
  <si>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</si>
  <si>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</si>
  <si>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</si>
  <si>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</si>
  <si>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</si>
  <si>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</si>
  <si>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</si>
  <si>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</si>
  <si>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</si>
  <si>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</si>
  <si>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</si>
  <si>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</si>
  <si>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</si>
  <si>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</si>
  <si>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</si>
  <si>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</si>
  <si>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</si>
  <si>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</si>
  <si>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</si>
  <si>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</si>
  <si>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</si>
  <si>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</si>
  <si>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</si>
  <si>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</si>
  <si>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</si>
  <si>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</si>
  <si>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</si>
  <si>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</si>
  <si>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</si>
  <si>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</si>
  <si>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</si>
  <si>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</si>
  <si>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</si>
  <si>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</si>
  <si>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</si>
  <si>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</si>
  <si>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</si>
  <si>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</si>
  <si>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</si>
  <si>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</si>
  <si>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</si>
  <si>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</si>
  <si>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</si>
  <si>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</si>
  <si>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</si>
  <si>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</si>
  <si>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</si>
  <si>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</si>
  <si>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</si>
  <si>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</si>
  <si>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</si>
  <si>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</si>
  <si>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</si>
  <si>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</si>
  <si>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</si>
  <si>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</si>
  <si>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</si>
  <si>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</si>
  <si>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</si>
  <si>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</si>
  <si>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</si>
  <si>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</si>
  <si>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</si>
  <si>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</si>
  <si>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</si>
  <si>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</si>
  <si>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</si>
  <si>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</si>
  <si>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</si>
  <si>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</si>
  <si>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</si>
  <si>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</si>
  <si>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</si>
  <si>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</si>
  <si>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</si>
  <si>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</si>
  <si>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</si>
  <si>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</si>
  <si>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</si>
  <si>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</si>
  <si>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</si>
  <si>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</si>
  <si>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</si>
  <si>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</si>
  <si>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</si>
  <si>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</si>
  <si>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</si>
  <si>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</si>
  <si>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</si>
  <si>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</si>
  <si>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</si>
  <si>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</si>
  <si>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</si>
  <si>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</si>
  <si>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</si>
  <si>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</si>
  <si>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</si>
  <si>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</si>
  <si>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</si>
  <si>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</si>
  <si>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</si>
  <si>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</si>
  <si>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</si>
  <si>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</si>
  <si>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</si>
  <si>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</si>
  <si>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</si>
  <si>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</si>
  <si>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</si>
  <si>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</si>
  <si>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</si>
  <si>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</si>
  <si>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</si>
  <si>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</si>
  <si>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</si>
  <si>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</si>
  <si>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</si>
  <si>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</si>
  <si>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</si>
  <si>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</si>
  <si>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</si>
  <si>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</si>
  <si>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</si>
  <si>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</si>
  <si>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</si>
  <si>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</si>
  <si>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</si>
  <si>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</si>
  <si>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</si>
  <si>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</si>
  <si>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</si>
  <si>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</si>
  <si>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</si>
  <si>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</si>
  <si>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</si>
  <si>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</si>
  <si>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</si>
  <si>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</si>
  <si>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</si>
  <si>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</si>
  <si>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</si>
  <si>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</si>
  <si>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</si>
  <si>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</si>
  <si>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</si>
  <si>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</si>
  <si>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</si>
  <si>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</si>
  <si>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</si>
  <si>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</si>
  <si>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</si>
  <si>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</si>
  <si>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</si>
  <si>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</si>
  <si>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</si>
  <si>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</si>
  <si>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</si>
  <si>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</si>
  <si>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</si>
  <si>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</si>
  <si>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</si>
  <si>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</si>
  <si>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</si>
  <si>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</si>
  <si>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</si>
  <si>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</si>
  <si>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</si>
  <si>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</si>
  <si>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</si>
  <si>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</si>
  <si>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</si>
  <si>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</si>
  <si>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</si>
  <si>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</si>
  <si>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</si>
  <si>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</si>
  <si>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</si>
  <si>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</si>
  <si>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</si>
  <si>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</si>
  <si>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</si>
  <si>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</si>
  <si>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</si>
  <si>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</si>
  <si>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</si>
  <si>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</si>
  <si>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</si>
  <si>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</si>
  <si>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</si>
  <si>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</si>
  <si>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</si>
  <si>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</si>
  <si>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</si>
  <si>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</si>
  <si>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</si>
  <si>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</si>
  <si>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</si>
  <si>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</si>
  <si>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</si>
  <si>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</si>
  <si>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</si>
  <si>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</si>
  <si>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</si>
  <si>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</si>
  <si>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</si>
  <si>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</si>
  <si>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</si>
  <si>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</si>
  <si>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</si>
  <si>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</si>
  <si>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</si>
  <si>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</si>
  <si>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</si>
  <si>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</si>
  <si>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</si>
  <si>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</si>
  <si>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</si>
  <si>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</si>
  <si>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</si>
  <si>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</si>
  <si>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</si>
  <si>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</si>
  <si>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</si>
  <si>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</si>
  <si>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</si>
  <si>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</si>
  <si>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</si>
  <si>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</si>
  <si>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</si>
  <si>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</si>
  <si>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</si>
  <si>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</si>
  <si>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</si>
  <si>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</si>
  <si>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</si>
  <si>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</si>
  <si>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</si>
  <si>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</si>
  <si>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</si>
  <si>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</si>
  <si>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</si>
  <si>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</si>
  <si>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</si>
  <si>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</si>
  <si>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</si>
  <si>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</si>
  <si>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</si>
  <si>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</si>
  <si>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</si>
  <si>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</si>
  <si>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</si>
  <si>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</si>
  <si>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</si>
  <si>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</si>
  <si>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</si>
  <si>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</si>
  <si>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</si>
  <si>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</si>
  <si>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</si>
  <si>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</si>
  <si>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</si>
  <si>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</si>
  <si>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</si>
  <si>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</si>
  <si>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</si>
  <si>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</si>
  <si>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</si>
  <si>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</si>
  <si>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</si>
  <si>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</si>
  <si>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</si>
  <si>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</si>
  <si>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</si>
  <si>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</si>
  <si>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</si>
  <si>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</si>
  <si>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</si>
  <si>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</si>
  <si>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</si>
  <si>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</si>
  <si>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</si>
  <si>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</si>
  <si>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</si>
  <si>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</si>
  <si>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</si>
  <si>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</si>
  <si>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</si>
  <si>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</si>
  <si>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</si>
  <si>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</si>
  <si>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</si>
  <si>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</si>
  <si>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</si>
  <si>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</si>
  <si>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</si>
  <si>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</si>
  <si>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</si>
  <si>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</si>
  <si>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</si>
  <si>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</si>
  <si>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</si>
  <si>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</si>
  <si>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</si>
  <si>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</si>
  <si>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</si>
  <si>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</si>
  <si>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</si>
  <si>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</si>
  <si>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</si>
  <si>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</si>
  <si>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</si>
  <si>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</si>
  <si>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</si>
  <si>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</si>
  <si>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</si>
  <si>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</si>
  <si>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</si>
  <si>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</si>
  <si>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</si>
  <si>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</si>
  <si>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</si>
  <si>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</si>
  <si>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</si>
  <si>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</si>
  <si>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</si>
  <si>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</si>
  <si>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</si>
  <si>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</si>
  <si>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</si>
  <si>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</si>
  <si>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</si>
  <si>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</si>
  <si>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</si>
  <si>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</si>
  <si>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</si>
  <si>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</si>
  <si>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</si>
  <si>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</si>
  <si>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</si>
  <si>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</si>
  <si>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</si>
  <si>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</si>
  <si>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</si>
  <si>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</si>
  <si>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</si>
  <si>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</si>
  <si>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</si>
  <si>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</si>
  <si>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</si>
  <si>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</si>
  <si>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</si>
  <si>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</si>
  <si>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</si>
  <si>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</si>
  <si>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</si>
  <si>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</si>
  <si>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</si>
  <si>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</si>
  <si>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</si>
  <si>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</si>
  <si>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</si>
  <si>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</si>
  <si>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</si>
  <si>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</si>
  <si>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</si>
  <si>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</si>
  <si>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</si>
  <si>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</si>
  <si>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</si>
  <si>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</si>
  <si>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</si>
  <si>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</si>
  <si>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</si>
  <si>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</si>
  <si>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</si>
  <si>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</si>
  <si>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</si>
  <si>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</si>
  <si>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</si>
  <si>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</si>
  <si>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</si>
  <si>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</si>
  <si>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</si>
  <si>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</si>
  <si>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</si>
  <si>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</si>
  <si>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</si>
  <si>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</si>
  <si>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</si>
  <si>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</si>
  <si>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</si>
  <si>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</si>
  <si>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</si>
  <si>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</si>
  <si>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</si>
  <si>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</si>
  <si>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</si>
  <si>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</si>
  <si>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</si>
  <si>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</si>
  <si>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</si>
  <si>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</si>
  <si>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</si>
  <si>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</si>
  <si>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</si>
  <si>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</si>
  <si>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</si>
  <si>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</si>
  <si>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</si>
  <si>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</si>
  <si>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</si>
  <si>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</si>
  <si>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</si>
  <si>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</si>
  <si>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</si>
  <si>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</si>
  <si>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</si>
  <si>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</si>
  <si>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</si>
  <si>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</si>
  <si>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</si>
  <si>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</si>
  <si>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</si>
  <si>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</si>
  <si>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</si>
  <si>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</si>
  <si>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</si>
  <si>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</si>
  <si>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</si>
  <si>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</si>
  <si>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</si>
  <si>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</si>
  <si>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</si>
  <si>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</si>
  <si>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</si>
  <si>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</si>
  <si>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</si>
  <si>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</si>
  <si>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</si>
  <si>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</si>
  <si>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</si>
  <si>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</si>
  <si>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</si>
  <si>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</si>
  <si>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</si>
  <si>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</si>
  <si>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</si>
  <si>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</si>
  <si>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</si>
  <si>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</si>
  <si>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</si>
  <si>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</si>
  <si>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</si>
  <si>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</si>
  <si>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</si>
  <si>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</si>
  <si>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</si>
  <si>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</si>
  <si>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</si>
  <si>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</si>
  <si>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</si>
  <si>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</si>
  <si>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</si>
  <si>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</si>
  <si>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</si>
  <si>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</si>
  <si>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</si>
  <si>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</si>
  <si>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</si>
  <si>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</si>
  <si>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</si>
  <si>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</si>
  <si>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</si>
  <si>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</si>
  <si>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</si>
  <si>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</si>
  <si>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</si>
  <si>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</si>
  <si>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</si>
  <si>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</si>
  <si>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</si>
  <si>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</si>
  <si>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</si>
  <si>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</si>
  <si>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</si>
  <si>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</si>
  <si>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</si>
  <si>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</si>
  <si>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</si>
  <si>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</si>
  <si>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</si>
  <si>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</si>
  <si>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</si>
  <si>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</si>
  <si>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</si>
  <si>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</si>
  <si>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</si>
  <si>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</si>
  <si>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</si>
  <si>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</si>
  <si>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</si>
  <si>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</si>
  <si>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</si>
  <si>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</si>
  <si>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</si>
  <si>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</si>
  <si>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</si>
  <si>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</si>
  <si>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</si>
  <si>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</si>
  <si>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</si>
  <si>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</si>
  <si>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</si>
  <si>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</si>
  <si>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</si>
  <si>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</si>
  <si>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</si>
  <si>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</si>
  <si>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</si>
  <si>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</si>
  <si>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</si>
  <si>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</si>
  <si>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</si>
  <si>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</si>
  <si>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</si>
  <si>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</si>
  <si>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</si>
  <si>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</si>
  <si>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</si>
  <si>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</si>
  <si>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</si>
  <si>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</si>
  <si>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</si>
  <si>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</si>
  <si>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</si>
  <si>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</si>
  <si>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</si>
  <si>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</si>
  <si>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</si>
  <si>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</si>
  <si>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</si>
  <si>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</si>
  <si>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</si>
  <si>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</si>
  <si>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</si>
  <si>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</si>
  <si>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</si>
  <si>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</si>
  <si>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</si>
  <si>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</si>
  <si>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</si>
  <si>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</si>
  <si>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</si>
  <si>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</si>
  <si>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</si>
  <si>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</si>
  <si>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</si>
  <si>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</si>
  <si>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</si>
  <si>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</si>
  <si>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</si>
  <si>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</si>
  <si>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</si>
  <si>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</si>
  <si>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</si>
  <si>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</si>
  <si>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</si>
  <si>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</si>
  <si>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</si>
  <si>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</si>
  <si>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</si>
  <si>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</si>
  <si>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</si>
  <si>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</si>
  <si>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</si>
  <si>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</si>
  <si>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</si>
  <si>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</si>
  <si>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</si>
  <si>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</si>
  <si>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</si>
  <si>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</si>
  <si>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</si>
  <si>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</si>
  <si>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</si>
  <si>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</si>
  <si>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</si>
  <si>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</si>
  <si>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</si>
  <si>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</si>
  <si>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</si>
  <si>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</si>
  <si>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</si>
  <si>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</si>
  <si>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</si>
  <si>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</si>
  <si>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</si>
  <si>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</si>
  <si>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</si>
  <si>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</si>
  <si>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</si>
  <si>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</si>
  <si>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</si>
  <si>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</si>
  <si>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</si>
  <si>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</si>
  <si>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</si>
  <si>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</si>
  <si>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</si>
  <si>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</si>
  <si>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</si>
  <si>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</si>
  <si>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</si>
  <si>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</si>
  <si>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</si>
  <si>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</si>
  <si>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</si>
  <si>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</si>
  <si>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</si>
  <si>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</si>
  <si>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</si>
  <si>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</si>
  <si>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</si>
  <si>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</si>
  <si>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</si>
  <si>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</si>
  <si>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</si>
  <si>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</si>
  <si>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</si>
  <si>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</si>
  <si>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</si>
  <si>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</si>
  <si>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</si>
  <si>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</si>
  <si>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</si>
  <si>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</si>
  <si>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</si>
  <si>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</si>
  <si>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</si>
  <si>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</si>
  <si>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</si>
  <si>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</si>
  <si>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</si>
  <si>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</si>
  <si>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</si>
  <si>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</si>
  <si>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</si>
  <si>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</si>
  <si>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</si>
  <si>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</si>
  <si>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</si>
  <si>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</si>
  <si>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</si>
  <si>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</si>
  <si>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</si>
  <si>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</si>
  <si>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</si>
  <si>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</si>
  <si>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</si>
  <si>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</si>
  <si>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</si>
  <si>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</si>
  <si>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</si>
  <si>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</si>
  <si>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</si>
  <si>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</si>
  <si>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</si>
  <si>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</si>
  <si>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</si>
  <si>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</si>
  <si>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</si>
  <si>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</si>
  <si>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</si>
  <si>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</si>
  <si>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</si>
  <si>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</si>
  <si>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</si>
  <si>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</si>
  <si>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</si>
  <si>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</si>
  <si>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</si>
  <si>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</si>
  <si>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</si>
  <si>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</si>
  <si>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</si>
  <si>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</si>
  <si>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</si>
  <si>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</si>
  <si>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</si>
  <si>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</si>
  <si>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</si>
  <si>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</si>
  <si>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</si>
  <si>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</si>
  <si>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</si>
  <si>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</si>
  <si>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</si>
  <si>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</si>
  <si>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</si>
  <si>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</si>
  <si>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</si>
  <si>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</si>
  <si>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</si>
  <si>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</si>
  <si>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</si>
  <si>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</si>
  <si>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</si>
  <si>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</si>
  <si>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</si>
  <si>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</si>
  <si>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</si>
  <si>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</si>
  <si>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</si>
  <si>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</si>
  <si>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</si>
  <si>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</si>
  <si>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</si>
  <si>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</si>
  <si>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</si>
  <si>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</si>
  <si>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</si>
  <si>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</si>
  <si>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</si>
  <si>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</si>
  <si>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</si>
  <si>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</si>
  <si>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</si>
  <si>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</si>
  <si>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</si>
  <si>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</si>
  <si>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</si>
  <si>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</si>
  <si>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</si>
  <si>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</si>
  <si>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</si>
  <si>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</si>
  <si>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</si>
  <si>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</si>
  <si>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</si>
  <si>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</si>
  <si>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</si>
  <si>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</si>
  <si>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</si>
  <si>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</si>
  <si>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</si>
  <si>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</si>
  <si>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</si>
  <si>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</si>
  <si>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</si>
  <si>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</si>
  <si>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</si>
  <si>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</si>
  <si>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</si>
  <si>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</si>
  <si>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</si>
  <si>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</si>
  <si>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</si>
  <si>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</si>
  <si>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</si>
  <si>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</si>
  <si>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</si>
  <si>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</si>
  <si>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</si>
  <si>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</si>
  <si>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</si>
  <si>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</si>
  <si>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</si>
  <si>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</si>
  <si>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</si>
  <si>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</si>
  <si>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</si>
  <si>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</si>
  <si>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</si>
  <si>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</si>
  <si>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</si>
  <si>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</si>
  <si>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</si>
  <si>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</si>
  <si>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</si>
  <si>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</si>
  <si>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</si>
  <si>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</si>
  <si>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</si>
  <si>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</si>
  <si>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</si>
  <si>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</si>
  <si>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</si>
  <si>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</si>
  <si>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</si>
  <si>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</si>
  <si>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</si>
  <si>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</si>
  <si>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</si>
  <si>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</si>
  <si>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</si>
  <si>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</si>
  <si>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</si>
  <si>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</si>
  <si>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</si>
  <si>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</si>
  <si>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</si>
  <si>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</si>
  <si>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</si>
  <si>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</si>
  <si>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</si>
  <si>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</si>
  <si>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</si>
  <si>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</si>
  <si>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</si>
  <si>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</si>
  <si>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</si>
  <si>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</si>
  <si>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</si>
  <si>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</si>
  <si>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</si>
  <si>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</si>
  <si>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</si>
  <si>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</si>
  <si>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</si>
  <si>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</si>
  <si>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</si>
  <si>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</si>
  <si>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</si>
  <si>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</si>
  <si>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</si>
  <si>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</si>
  <si>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</si>
  <si>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</si>
  <si>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</si>
  <si>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</si>
  <si>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</si>
  <si>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</si>
  <si>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</si>
  <si>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</si>
  <si>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</si>
  <si>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</si>
  <si>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</si>
  <si>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</si>
  <si>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</si>
  <si>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</si>
  <si>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</si>
  <si>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</si>
  <si>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</si>
  <si>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</si>
  <si>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</si>
  <si>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</si>
  <si>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</si>
  <si>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</si>
  <si>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</si>
  <si>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</si>
  <si>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</si>
  <si>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</si>
  <si>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</si>
  <si>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</si>
  <si>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</si>
  <si>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</si>
  <si>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</si>
  <si>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</si>
  <si>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</si>
  <si>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</si>
  <si>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</si>
  <si>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</si>
  <si>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</si>
  <si>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</si>
  <si>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</si>
  <si>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</si>
  <si>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</si>
  <si>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</si>
  <si>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</si>
  <si>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</si>
  <si>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</si>
  <si>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</si>
  <si>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</si>
  <si>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</si>
  <si>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</si>
  <si>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</si>
  <si>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</si>
  <si>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</si>
  <si>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</si>
  <si>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</si>
  <si>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</si>
  <si>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</si>
  <si>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</si>
  <si>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</si>
  <si>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</si>
  <si>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</si>
  <si>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</si>
  <si>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</si>
  <si>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</si>
  <si>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</si>
  <si>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</si>
  <si>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</si>
  <si>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</si>
  <si>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</si>
  <si>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</si>
  <si>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</si>
  <si>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</si>
  <si>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</si>
  <si>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</si>
  <si>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</si>
  <si>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</si>
  <si>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</si>
  <si>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</si>
  <si>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</si>
  <si>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</si>
  <si>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</si>
  <si>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</si>
  <si>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</si>
  <si>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</si>
  <si>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</si>
  <si>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</si>
  <si>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</si>
  <si>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</si>
  <si>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</si>
  <si>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</si>
  <si>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</si>
  <si>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</si>
  <si>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</si>
  <si>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</si>
  <si>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</si>
  <si>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</si>
  <si>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</si>
  <si>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</si>
  <si>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</si>
  <si>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</si>
  <si>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</si>
  <si>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</si>
  <si>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</si>
  <si>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</si>
  <si>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</si>
  <si>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</si>
  <si>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</si>
  <si>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</si>
  <si>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</si>
  <si>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</si>
  <si>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</si>
  <si>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</si>
  <si>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</si>
  <si>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</si>
  <si>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</si>
  <si>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</si>
  <si>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</si>
  <si>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</si>
  <si>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</si>
  <si>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</si>
  <si>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</si>
  <si>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</si>
  <si>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</si>
  <si>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</si>
  <si>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</si>
  <si>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</si>
  <si>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</si>
  <si>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</si>
  <si>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</si>
  <si>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</si>
  <si>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</si>
  <si>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</si>
  <si>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</si>
  <si>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</si>
  <si>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</si>
  <si>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</si>
  <si>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</si>
  <si>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</si>
  <si>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</si>
  <si>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</si>
  <si>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</si>
  <si>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</si>
  <si>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</si>
  <si>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</si>
  <si>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</si>
  <si>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</si>
  <si>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</si>
  <si>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</si>
  <si>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</si>
  <si>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</si>
  <si>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</si>
  <si>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</si>
  <si>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</si>
  <si>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</si>
  <si>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</si>
  <si>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</si>
  <si>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</si>
  <si>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</si>
  <si>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</si>
  <si>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</si>
  <si>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</si>
  <si>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</si>
  <si>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</si>
  <si>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</si>
  <si>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</si>
  <si>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</si>
  <si>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</si>
  <si>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</si>
  <si>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</si>
  <si>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</si>
  <si>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</si>
  <si>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</si>
  <si>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</si>
  <si>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</si>
  <si>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</si>
  <si>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</si>
  <si>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</si>
  <si>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</si>
  <si>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</si>
  <si>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</si>
  <si>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</si>
  <si>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</si>
  <si>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</si>
  <si>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</si>
  <si>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</si>
  <si>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</si>
  <si>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</si>
  <si>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</si>
  <si>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</si>
  <si>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</si>
  <si>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</si>
  <si>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</si>
  <si>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</si>
  <si>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</si>
  <si>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</si>
  <si>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</si>
  <si>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</si>
  <si>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</si>
  <si>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</si>
  <si>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</si>
  <si>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</si>
  <si>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</si>
  <si>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</si>
  <si>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</si>
  <si>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</si>
  <si>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</si>
  <si>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</si>
  <si>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</si>
  <si>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</si>
  <si>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</si>
  <si>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</si>
  <si>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</si>
  <si>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</si>
  <si>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</si>
  <si>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</si>
  <si>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</si>
  <si>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</si>
  <si>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</si>
  <si>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</si>
  <si>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</si>
  <si>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</si>
  <si>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</si>
  <si>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</si>
  <si>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</si>
  <si>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</si>
  <si>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</si>
  <si>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</si>
  <si>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</si>
  <si>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</si>
  <si>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</si>
  <si>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</si>
  <si>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</si>
  <si>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</si>
  <si>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</si>
  <si>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</si>
  <si>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</si>
  <si>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</si>
  <si>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</si>
  <si>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</si>
  <si>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</si>
  <si>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</si>
  <si>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</si>
  <si>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</si>
  <si>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</si>
  <si>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</si>
  <si>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</si>
  <si>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</si>
  <si>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</si>
  <si>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</si>
  <si>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</si>
  <si>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</si>
  <si>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</si>
  <si>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</si>
  <si>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</si>
  <si>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</si>
  <si>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</si>
  <si>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</si>
  <si>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</si>
  <si>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</si>
  <si>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</si>
  <si>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</si>
  <si>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</si>
  <si>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</si>
  <si>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</si>
  <si>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</si>
  <si>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</si>
  <si>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</si>
  <si>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</si>
  <si>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</si>
  <si>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</si>
  <si>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</si>
  <si>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</si>
  <si>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</si>
  <si>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</si>
  <si>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</si>
  <si>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</si>
  <si>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</si>
  <si>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</si>
  <si>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</si>
  <si>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</si>
  <si>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</si>
  <si>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</si>
  <si>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</si>
  <si>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</si>
  <si>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</si>
  <si>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</si>
  <si>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</si>
  <si>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</si>
  <si>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</si>
  <si>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</si>
  <si>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</si>
  <si>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</si>
  <si>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</si>
  <si>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</si>
  <si>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</si>
  <si>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</si>
  <si>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</si>
  <si>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</si>
  <si>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</si>
  <si>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</si>
  <si>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</si>
  <si>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</si>
  <si>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</si>
  <si>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</si>
  <si>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</si>
  <si>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</si>
  <si>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</si>
  <si>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</si>
  <si>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</si>
  <si>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</si>
  <si>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</si>
  <si>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</si>
  <si>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</si>
  <si>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</si>
  <si>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</si>
  <si>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</si>
  <si>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</si>
  <si>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</si>
  <si>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</si>
  <si>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</si>
  <si>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</si>
  <si>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</si>
  <si>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</si>
  <si>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</si>
  <si>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</si>
  <si>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</si>
  <si>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</si>
  <si>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</si>
  <si>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</si>
  <si>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</si>
  <si>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</si>
  <si>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</si>
  <si>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</si>
  <si>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</si>
  <si>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</si>
  <si>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</si>
  <si>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</si>
  <si>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</si>
  <si>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</si>
  <si>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</si>
  <si>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</si>
  <si>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</si>
  <si>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</si>
  <si>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</si>
  <si>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</si>
  <si>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</si>
  <si>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</si>
  <si>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</si>
  <si>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</si>
  <si>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</si>
  <si>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</si>
  <si>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</si>
  <si>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</si>
  <si>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</si>
  <si>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</si>
  <si>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</si>
  <si>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</si>
  <si>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</si>
  <si>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</si>
  <si>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</si>
  <si>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</si>
  <si>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</si>
  <si>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</si>
  <si>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</si>
  <si>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</si>
  <si>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</si>
  <si>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</si>
  <si>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</si>
  <si>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</si>
  <si>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</si>
  <si>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</si>
  <si>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</si>
  <si>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</si>
  <si>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</si>
  <si>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</si>
  <si>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</si>
  <si>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</si>
  <si>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</si>
  <si>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</si>
  <si>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</si>
  <si>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</si>
  <si>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</si>
  <si>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</si>
  <si>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</si>
  <si>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</si>
  <si>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</si>
  <si>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</si>
  <si>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</si>
  <si>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</si>
  <si>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</si>
  <si>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</si>
  <si>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</si>
  <si>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</si>
  <si>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</si>
  <si>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</si>
  <si>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</si>
  <si>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</si>
  <si>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</si>
  <si>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</si>
  <si>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</si>
  <si>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</si>
  <si>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</si>
  <si>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</si>
  <si>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</si>
  <si>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</si>
  <si>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</si>
  <si>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</si>
  <si>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</si>
  <si>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</si>
  <si>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</si>
  <si>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</si>
  <si>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</si>
  <si>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</si>
  <si>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</si>
  <si>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</si>
  <si>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</si>
  <si>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</si>
  <si>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</si>
  <si>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</si>
  <si>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</si>
  <si>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</si>
  <si>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</si>
  <si>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</si>
  <si>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</si>
  <si>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</si>
  <si>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</si>
  <si>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</si>
  <si>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</si>
  <si>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</si>
  <si>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</si>
  <si>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</si>
  <si>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</si>
  <si>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</si>
  <si>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</si>
  <si>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</si>
  <si>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</si>
  <si>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</si>
  <si>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</si>
  <si>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</si>
  <si>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</si>
  <si>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</si>
  <si>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</si>
  <si>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</si>
  <si>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</si>
  <si>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</si>
  <si>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</si>
  <si>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</si>
  <si>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</si>
  <si>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</si>
  <si>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</si>
  <si>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</si>
  <si>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</si>
  <si>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</si>
  <si>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</si>
  <si>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</si>
  <si>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</si>
  <si>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</si>
  <si>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</si>
  <si>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</si>
  <si>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</si>
  <si>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</si>
  <si>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</si>
  <si>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</si>
  <si>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</si>
  <si>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</si>
  <si>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</si>
  <si>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</si>
  <si>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</si>
  <si>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</si>
  <si>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</si>
  <si>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</si>
  <si>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</si>
  <si>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</si>
  <si>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</si>
  <si>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</si>
  <si>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</si>
  <si>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</si>
  <si>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</si>
  <si>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</si>
  <si>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</si>
  <si>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</si>
  <si>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</si>
  <si>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</si>
  <si>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</si>
  <si>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</si>
  <si>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</si>
  <si>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</si>
  <si>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</si>
  <si>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</si>
  <si>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</si>
  <si>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</si>
  <si>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</si>
  <si>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</si>
  <si>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</si>
  <si>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</si>
  <si>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</si>
  <si>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</si>
  <si>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</si>
  <si>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</si>
  <si>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</si>
  <si>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</si>
  <si>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</si>
  <si>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</si>
  <si>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</si>
  <si>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</si>
  <si>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</si>
  <si>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</si>
  <si>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</si>
  <si>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</si>
  <si>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</si>
  <si>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</si>
  <si>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</si>
  <si>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</si>
  <si>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</si>
  <si>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</si>
  <si>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</si>
  <si>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</si>
  <si>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</si>
  <si>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</si>
  <si>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</si>
  <si>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</si>
  <si>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</si>
  <si>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</si>
  <si>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</si>
  <si>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</si>
  <si>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</si>
  <si>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</si>
  <si>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</si>
  <si>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</si>
  <si>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</si>
  <si>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</si>
  <si>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</si>
  <si>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</si>
  <si>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</si>
  <si>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</si>
  <si>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</si>
  <si>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</si>
  <si>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</si>
  <si>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</si>
  <si>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</si>
  <si>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</si>
  <si>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</si>
  <si>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</si>
  <si>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</si>
  <si>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</si>
  <si>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</si>
  <si>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</si>
  <si>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</si>
  <si>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</si>
  <si>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</si>
  <si>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</si>
  <si>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</si>
  <si>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</si>
  <si>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</si>
  <si>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</si>
  <si>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</si>
  <si>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</si>
  <si>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</si>
  <si>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</si>
  <si>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</si>
  <si>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</si>
  <si>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</si>
  <si>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</si>
  <si>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</si>
  <si>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</si>
  <si>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</si>
  <si>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</si>
  <si>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</si>
  <si>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</si>
  <si>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</si>
  <si>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</si>
  <si>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</si>
  <si>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</si>
  <si>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</si>
  <si>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</si>
  <si>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</si>
  <si>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</si>
  <si>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</si>
  <si>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</si>
  <si>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</si>
  <si>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</si>
  <si>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</si>
  <si>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</si>
  <si>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</si>
  <si>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</si>
  <si>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</si>
  <si>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</si>
  <si>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</si>
  <si>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</si>
  <si>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</si>
  <si>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</si>
  <si>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</si>
  <si>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</si>
  <si>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</si>
  <si>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</si>
  <si>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</si>
  <si>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</si>
  <si>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</si>
  <si>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</si>
  <si>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</si>
  <si>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</si>
  <si>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</si>
  <si>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</si>
  <si>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</si>
  <si>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</si>
  <si>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</si>
  <si>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</si>
  <si>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</si>
  <si>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</si>
  <si>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</si>
  <si>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</si>
  <si>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</si>
  <si>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</si>
  <si>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</si>
  <si>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</si>
  <si>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</si>
  <si>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</si>
  <si>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</si>
  <si>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</si>
  <si>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</si>
  <si>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</si>
  <si>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</si>
  <si>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</si>
  <si>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</si>
  <si>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</si>
  <si>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</si>
  <si>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</si>
  <si>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</si>
  <si>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</si>
  <si>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</si>
  <si>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</si>
  <si>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</si>
  <si>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</si>
  <si>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</si>
  <si>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</si>
  <si>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</si>
  <si>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</si>
  <si>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</si>
  <si>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</si>
  <si>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</si>
  <si>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</si>
  <si>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</si>
  <si>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</si>
  <si>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</si>
  <si>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</si>
  <si>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</si>
  <si>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</si>
  <si>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</si>
  <si>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</si>
  <si>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</si>
  <si>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</si>
  <si>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</si>
  <si>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</si>
  <si>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</si>
  <si>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</si>
  <si>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</si>
  <si>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</si>
  <si>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</si>
  <si>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</si>
  <si>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</si>
  <si>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</si>
  <si>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</si>
  <si>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</si>
  <si>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</si>
  <si>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</si>
  <si>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</si>
  <si>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</si>
  <si>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</si>
  <si>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</si>
  <si>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</si>
  <si>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</si>
  <si>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</si>
  <si>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</si>
  <si>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</si>
  <si>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</si>
  <si>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</si>
  <si>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</si>
  <si>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</si>
  <si>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</si>
  <si>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</si>
  <si>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</si>
  <si>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</si>
  <si>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</si>
  <si>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</si>
  <si>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</si>
  <si>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</si>
  <si>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</si>
  <si>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</si>
  <si>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</si>
  <si>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</si>
  <si>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</si>
  <si>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</si>
  <si>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</si>
  <si>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</si>
  <si>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</si>
  <si>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</si>
  <si>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</si>
  <si>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</si>
  <si>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</si>
  <si>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</si>
  <si>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</si>
  <si>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</si>
  <si>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</si>
  <si>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</si>
  <si>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</si>
  <si>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</si>
  <si>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</si>
  <si>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</si>
  <si>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</si>
  <si>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</si>
  <si>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</si>
  <si>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</si>
  <si>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</si>
  <si>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</si>
  <si>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</si>
  <si>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</si>
  <si>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</si>
  <si>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</si>
  <si>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</si>
  <si>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</si>
  <si>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</si>
  <si>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</si>
  <si>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</si>
  <si>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</si>
  <si>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</si>
  <si>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</si>
  <si>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</si>
  <si>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</si>
  <si>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</si>
  <si>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</si>
  <si>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</si>
  <si>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</si>
  <si>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</si>
  <si>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</si>
  <si>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</si>
  <si>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</si>
  <si>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</si>
  <si>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</si>
  <si>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</si>
  <si>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</si>
  <si>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</si>
  <si>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</si>
  <si>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</si>
  <si>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</si>
  <si>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</si>
  <si>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</si>
  <si>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</si>
  <si>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</si>
  <si>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</si>
  <si>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</si>
  <si>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</si>
  <si>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</si>
  <si>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</si>
  <si>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</si>
  <si>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</si>
  <si>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</si>
  <si>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</si>
  <si>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</si>
  <si>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</si>
  <si>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</si>
  <si>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</si>
  <si>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</si>
  <si>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</si>
  <si>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</si>
  <si>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</si>
  <si>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</si>
  <si>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</si>
  <si>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</si>
  <si>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</si>
  <si>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</si>
  <si>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</si>
  <si>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</si>
  <si>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</si>
  <si>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</si>
  <si>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</si>
  <si>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</si>
  <si>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</si>
  <si>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</si>
  <si>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</si>
  <si>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</si>
  <si>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</si>
  <si>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</si>
  <si>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</si>
  <si>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</si>
  <si>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</si>
  <si>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</si>
  <si>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</si>
  <si>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</si>
  <si>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</si>
  <si>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</si>
  <si>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</si>
  <si>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</si>
  <si>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</si>
  <si>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</si>
  <si>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</si>
  <si>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</si>
  <si>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</si>
  <si>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</si>
  <si>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</si>
  <si>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</si>
  <si>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</si>
  <si>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</si>
  <si>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</si>
  <si>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</si>
  <si>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</si>
  <si>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</si>
  <si>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</si>
  <si>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</si>
  <si>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</si>
  <si>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</si>
  <si>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</si>
  <si>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</si>
  <si>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</si>
  <si>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</si>
  <si>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</si>
  <si>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</si>
  <si>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</si>
  <si>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</si>
  <si>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</si>
  <si>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</si>
  <si>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</si>
  <si>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</si>
  <si>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</si>
  <si>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</si>
  <si>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</si>
  <si>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</si>
  <si>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</si>
  <si>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</si>
  <si>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</si>
  <si>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</si>
  <si>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</si>
  <si>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</si>
  <si>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</si>
  <si>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</si>
  <si>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</si>
  <si>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</si>
  <si>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</si>
  <si>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</si>
  <si>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</si>
  <si>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</si>
  <si>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</si>
  <si>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</si>
  <si>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</si>
  <si>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</si>
  <si>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</si>
  <si>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</si>
  <si>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</si>
  <si>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</si>
  <si>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</si>
  <si>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</si>
  <si>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</si>
  <si>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</si>
  <si>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</si>
  <si>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</si>
  <si>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</si>
  <si>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</si>
  <si>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</si>
  <si>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</si>
  <si>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</si>
  <si>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</si>
  <si>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</si>
  <si>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</si>
  <si>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</si>
  <si>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</si>
  <si>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</si>
  <si>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</si>
  <si>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</si>
  <si>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</si>
  <si>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</si>
  <si>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</si>
  <si>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</si>
  <si>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</si>
  <si>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</si>
  <si>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</si>
  <si>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</si>
  <si>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</si>
  <si>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</si>
  <si>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</si>
  <si>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</si>
  <si>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</si>
  <si>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</si>
  <si>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</si>
  <si>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</si>
  <si>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</si>
  <si>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</si>
  <si>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</si>
  <si>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</si>
  <si>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</si>
  <si>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</si>
  <si>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</si>
  <si>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</si>
  <si>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</si>
  <si>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</si>
  <si>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</si>
  <si>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</si>
  <si>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</si>
  <si>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</si>
  <si>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</si>
  <si>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</si>
  <si>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</si>
  <si>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</si>
  <si>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</si>
  <si>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</si>
  <si>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</si>
  <si>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</si>
  <si>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</si>
  <si>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</si>
  <si>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</si>
  <si>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</si>
  <si>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</si>
  <si>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</si>
  <si>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</si>
  <si>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</si>
  <si>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</si>
  <si>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</si>
  <si>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</si>
  <si>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</si>
  <si>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</si>
  <si>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</si>
  <si>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</si>
  <si>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</si>
  <si>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</si>
  <si>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</si>
  <si>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</si>
  <si>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</si>
  <si>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</si>
  <si>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</si>
  <si>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</si>
  <si>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</si>
  <si>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</si>
  <si>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</si>
  <si>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</si>
  <si>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</si>
  <si>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</si>
  <si>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</si>
  <si>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</si>
  <si>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</si>
  <si>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</si>
  <si>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</si>
  <si>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</si>
  <si>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</si>
  <si>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</si>
  <si>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</si>
  <si>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</si>
  <si>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</si>
  <si>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</si>
  <si>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</si>
  <si>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</si>
  <si>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</si>
  <si>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</si>
  <si>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</si>
  <si>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</si>
  <si>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</si>
  <si>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</si>
  <si>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</si>
  <si>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</si>
  <si>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</si>
  <si>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</si>
  <si>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</si>
  <si>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</si>
  <si>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</si>
  <si>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</si>
  <si>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</si>
  <si>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</si>
  <si>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</si>
  <si>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</si>
  <si>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</si>
  <si>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</si>
  <si>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</si>
  <si>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</si>
  <si>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</si>
  <si>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</si>
  <si>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</si>
  <si>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</si>
  <si>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</si>
  <si>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</si>
  <si>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</si>
  <si>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</si>
  <si>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</si>
  <si>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</si>
  <si>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</si>
  <si>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</si>
  <si>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</si>
  <si>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</si>
  <si>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</si>
  <si>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</si>
  <si>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</si>
  <si>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</si>
  <si>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</si>
  <si>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</si>
  <si>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</si>
  <si>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</si>
  <si>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</si>
  <si>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</si>
  <si>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</si>
  <si>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</si>
  <si>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</si>
  <si>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</si>
  <si>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</si>
  <si>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</si>
  <si>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</si>
  <si>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</si>
  <si>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</si>
  <si>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</si>
  <si>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</si>
  <si>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</si>
  <si>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</si>
  <si>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</si>
  <si>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</si>
  <si>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</si>
  <si>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</si>
  <si>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</si>
  <si>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</si>
  <si>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</si>
  <si>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</si>
  <si>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</si>
  <si>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</si>
  <si>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</si>
  <si>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</si>
  <si>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</si>
  <si>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</si>
  <si>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</si>
  <si>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</si>
  <si>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</si>
  <si>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</si>
  <si>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</si>
  <si>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</si>
  <si>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</si>
  <si>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</si>
  <si>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</si>
  <si>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</si>
  <si>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</si>
  <si>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</si>
  <si>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</si>
  <si>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</si>
  <si>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</si>
  <si>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</si>
  <si>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</si>
  <si>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</si>
  <si>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</si>
  <si>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</si>
  <si>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</si>
  <si>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</si>
  <si>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</si>
  <si>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</si>
  <si>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</si>
  <si>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</si>
  <si>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</si>
  <si>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</si>
  <si>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</si>
  <si>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</si>
  <si>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</si>
  <si>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</si>
  <si>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</si>
  <si>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</si>
  <si>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</si>
  <si>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</si>
  <si>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</si>
  <si>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</si>
  <si>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</si>
  <si>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</si>
  <si>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</si>
  <si>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</si>
  <si>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</si>
  <si>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</si>
  <si>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</si>
  <si>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</si>
  <si>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</si>
  <si>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</si>
  <si>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</si>
  <si>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</si>
  <si>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</si>
  <si>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</si>
  <si>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</si>
  <si>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</si>
  <si>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</si>
  <si>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</si>
  <si>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</si>
  <si>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</si>
  <si>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</si>
  <si>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</si>
  <si>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</si>
  <si>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</si>
  <si>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</si>
  <si>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</si>
  <si>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</si>
  <si>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</si>
  <si>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</si>
  <si>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</si>
  <si>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</si>
  <si>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</si>
  <si>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</si>
  <si>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</si>
  <si>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</si>
  <si>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</si>
  <si>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</si>
  <si>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</si>
  <si>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</si>
  <si>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</si>
  <si>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</si>
  <si>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</si>
  <si>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</si>
  <si>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</si>
  <si>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</si>
  <si>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</si>
  <si>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</si>
  <si>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</si>
  <si>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</si>
  <si>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</si>
  <si>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</si>
  <si>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</si>
  <si>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</si>
  <si>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</si>
  <si>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</si>
  <si>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</si>
  <si>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</si>
  <si>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</si>
  <si>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</si>
  <si>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</si>
  <si>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</si>
  <si>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</si>
  <si>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</si>
  <si>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</si>
  <si>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</si>
  <si>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</si>
  <si>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</si>
  <si>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</si>
  <si>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</si>
  <si>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</si>
  <si>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</si>
  <si>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</si>
  <si>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</si>
  <si>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</si>
  <si>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</si>
  <si>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</si>
  <si>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</si>
  <si>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</si>
  <si>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</si>
  <si>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</si>
  <si>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</si>
  <si>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</si>
  <si>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</si>
  <si>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</si>
  <si>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</si>
  <si>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</si>
  <si>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</si>
  <si>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</si>
  <si>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</si>
  <si>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</si>
  <si>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</si>
  <si>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</si>
  <si>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</si>
  <si>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</si>
  <si>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</si>
  <si>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</si>
  <si>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</si>
  <si>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</si>
  <si>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</si>
  <si>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</si>
  <si>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</si>
  <si>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</si>
  <si>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</si>
  <si>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</si>
  <si>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</si>
  <si>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</si>
  <si>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</si>
  <si>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</si>
  <si>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</si>
  <si>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</si>
  <si>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</si>
  <si>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</si>
  <si>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</si>
  <si>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</si>
  <si>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</si>
  <si>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</si>
  <si>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</si>
  <si>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</si>
  <si>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</si>
  <si>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</si>
  <si>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</si>
  <si>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</si>
  <si>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</si>
  <si>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</si>
  <si>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</si>
  <si>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</si>
  <si>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</si>
  <si>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</si>
  <si>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</si>
  <si>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</si>
  <si>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</si>
  <si>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</si>
  <si>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</si>
  <si>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</si>
  <si>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</si>
  <si>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</si>
  <si>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</si>
  <si>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</si>
  <si>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</si>
  <si>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</si>
  <si>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</si>
  <si>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</si>
  <si>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</si>
  <si>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</si>
  <si>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</si>
  <si>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</si>
  <si>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</si>
  <si>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</si>
  <si>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</si>
  <si>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</si>
  <si>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</si>
  <si>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</si>
  <si>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</si>
  <si>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</si>
  <si>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</si>
  <si>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</si>
  <si>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</si>
  <si>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</si>
  <si>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</si>
  <si>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</si>
  <si>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</si>
  <si>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</si>
  <si>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</si>
  <si>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</si>
  <si>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</si>
  <si>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</si>
  <si>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</si>
  <si>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</si>
  <si>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</si>
  <si>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</si>
  <si>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</si>
  <si>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</si>
  <si>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</si>
  <si>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</si>
  <si>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</si>
  <si>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</si>
  <si>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</si>
  <si>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</si>
  <si>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</si>
  <si>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</si>
  <si>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</si>
  <si>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</si>
  <si>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</si>
  <si>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</si>
  <si>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</si>
  <si>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</si>
  <si>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</si>
  <si>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</si>
  <si>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</si>
  <si>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</si>
  <si>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</si>
  <si>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</si>
  <si>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</si>
  <si>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</si>
  <si>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</si>
  <si>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</si>
  <si>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</si>
  <si>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</si>
  <si>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</si>
  <si>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</si>
  <si>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</si>
  <si>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</si>
  <si>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</si>
  <si>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</si>
  <si>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</si>
  <si>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</si>
  <si>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</si>
  <si>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</si>
  <si>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</si>
  <si>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</si>
  <si>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</si>
  <si>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</si>
  <si>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</si>
  <si>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</si>
  <si>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</si>
  <si>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</si>
  <si>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</si>
  <si>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</si>
  <si>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</si>
  <si>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</si>
  <si>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</si>
  <si>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</si>
  <si>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</si>
  <si>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</si>
  <si>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</si>
  <si>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</si>
  <si>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</si>
  <si>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</si>
  <si>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</si>
  <si>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</si>
  <si>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</si>
  <si>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</si>
  <si>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</si>
  <si>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</si>
  <si>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</si>
  <si>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</si>
  <si>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</si>
  <si>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</si>
  <si>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</si>
  <si>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</si>
  <si>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</si>
  <si>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</si>
  <si>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</si>
  <si>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</si>
  <si>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</si>
  <si>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</si>
  <si>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</si>
  <si>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</si>
  <si>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</si>
  <si>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</si>
  <si>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</si>
  <si>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</si>
  <si>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</si>
  <si>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</si>
  <si>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</si>
  <si>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</si>
  <si>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</si>
  <si>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</si>
  <si>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</si>
  <si>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</si>
  <si>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</si>
  <si>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</si>
  <si>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</si>
  <si>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</si>
  <si>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</si>
  <si>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</si>
  <si>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</si>
  <si>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</si>
  <si>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</si>
  <si>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</si>
  <si>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</si>
  <si>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</si>
  <si>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</si>
  <si>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</si>
  <si>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</si>
  <si>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</si>
  <si>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</si>
  <si>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</si>
  <si>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</si>
  <si>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</si>
  <si>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</si>
  <si>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</si>
  <si>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</si>
  <si>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</si>
  <si>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</si>
  <si>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</si>
  <si>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</si>
  <si>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</si>
  <si>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</si>
  <si>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</si>
  <si>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</si>
  <si>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</si>
  <si>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</si>
  <si>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</si>
  <si>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</si>
  <si>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</si>
  <si>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</si>
  <si>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</si>
  <si>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</si>
  <si>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</si>
  <si>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</si>
  <si>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</si>
  <si>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</si>
  <si>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</si>
  <si>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</si>
  <si>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</si>
  <si>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</si>
  <si>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</si>
  <si>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</si>
  <si>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</si>
  <si>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</si>
  <si>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</si>
  <si>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</si>
  <si>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</si>
  <si>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</si>
  <si>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</si>
  <si>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</si>
  <si>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</si>
  <si>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</si>
  <si>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</si>
  <si>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</si>
  <si>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</si>
  <si>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</si>
  <si>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</si>
  <si>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</si>
  <si>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</si>
  <si>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</si>
  <si>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</si>
  <si>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</si>
  <si>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</si>
  <si>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</si>
  <si>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</si>
  <si>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</si>
  <si>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</si>
  <si>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</si>
  <si>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</si>
  <si>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</si>
  <si>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</si>
  <si>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</si>
  <si>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</si>
  <si>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</si>
  <si>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</si>
  <si>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</si>
  <si>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</si>
  <si>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</si>
  <si>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</si>
  <si>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</si>
  <si>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</si>
  <si>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</si>
  <si>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</si>
  <si>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</si>
  <si>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</si>
  <si>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</si>
  <si>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</si>
  <si>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</si>
  <si>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</si>
  <si>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</si>
  <si>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</si>
  <si>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</si>
  <si>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</si>
  <si>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</si>
  <si>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</si>
  <si>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</si>
  <si>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</si>
  <si>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</si>
  <si>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</si>
  <si>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</si>
  <si>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</si>
  <si>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</si>
  <si>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</si>
  <si>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</si>
  <si>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</si>
  <si>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</si>
  <si>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</si>
  <si>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</si>
  <si>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</si>
  <si>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</si>
  <si>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</si>
  <si>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</si>
  <si>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</si>
  <si>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</si>
  <si>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</si>
  <si>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</si>
  <si>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</si>
  <si>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</si>
  <si>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</si>
  <si>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</si>
  <si>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</si>
  <si>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</si>
  <si>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</si>
  <si>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</si>
  <si>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</si>
  <si>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</si>
  <si>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</si>
  <si>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</si>
  <si>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</si>
  <si>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</si>
  <si>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</si>
  <si>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</si>
  <si>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</si>
  <si>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</si>
  <si>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</si>
  <si>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</si>
  <si>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</si>
  <si>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</si>
  <si>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</si>
  <si>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</si>
  <si>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</si>
  <si>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</si>
  <si>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</si>
  <si>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</si>
  <si>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</si>
  <si>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</si>
  <si>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</si>
  <si>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</si>
  <si>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</si>
  <si>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</si>
  <si>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</si>
  <si>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</si>
  <si>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</si>
  <si>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</si>
  <si>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</si>
  <si>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</si>
  <si>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</si>
  <si>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</si>
  <si>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</si>
  <si>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</si>
  <si>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</si>
  <si>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</si>
  <si>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</si>
  <si>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</si>
  <si>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</si>
  <si>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</si>
  <si>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</si>
  <si>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</si>
  <si>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</si>
  <si>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</si>
  <si>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</si>
  <si>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</si>
  <si>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</si>
  <si>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</si>
  <si>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</si>
  <si>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</si>
  <si>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</si>
  <si>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</si>
  <si>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</si>
  <si>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</si>
  <si>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</si>
  <si>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</si>
  <si>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</si>
  <si>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</si>
  <si>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</si>
  <si>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</si>
  <si>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</si>
  <si>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</si>
  <si>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</si>
  <si>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</si>
  <si>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</si>
  <si>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</si>
  <si>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</si>
  <si>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</si>
  <si>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</si>
  <si>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</si>
  <si>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</si>
  <si>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</si>
  <si>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</si>
  <si>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</si>
  <si>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</si>
  <si>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</si>
  <si>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</si>
  <si>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</si>
  <si>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</si>
  <si>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</si>
  <si>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</si>
  <si>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</si>
  <si>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</si>
  <si>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</si>
  <si>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</si>
  <si>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</si>
  <si>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</si>
  <si>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</si>
  <si>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</si>
  <si>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</si>
  <si>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</si>
  <si>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</si>
  <si>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</si>
  <si>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</si>
  <si>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</si>
  <si>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</si>
  <si>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</si>
  <si>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</si>
  <si>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</si>
  <si>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</si>
  <si>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</si>
  <si>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</si>
  <si>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</si>
  <si>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</si>
  <si>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</si>
  <si>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</si>
  <si>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</si>
  <si>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</si>
  <si>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</si>
  <si>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</si>
  <si>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</si>
  <si>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</si>
  <si>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</si>
  <si>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</si>
  <si>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</si>
  <si>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</si>
  <si>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</si>
  <si>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</si>
  <si>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</si>
  <si>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</si>
  <si>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</si>
  <si>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</si>
  <si>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</si>
  <si>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</si>
  <si>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</si>
  <si>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</si>
  <si>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</si>
  <si>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</si>
  <si>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</si>
  <si>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</si>
  <si>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</si>
  <si>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</si>
  <si>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</si>
  <si>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</si>
  <si>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</si>
  <si>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</si>
  <si>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</si>
  <si>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</si>
  <si>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</si>
  <si>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</si>
  <si>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</si>
  <si>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</si>
  <si>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</si>
  <si>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</si>
  <si>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</si>
  <si>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</si>
  <si>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</si>
  <si>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</si>
  <si>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</si>
  <si>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</si>
  <si>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</si>
  <si>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</si>
  <si>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</si>
  <si>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</si>
  <si>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</si>
  <si>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</si>
  <si>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</si>
  <si>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</si>
  <si>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</si>
  <si>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</si>
  <si>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</si>
  <si>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</si>
  <si>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</si>
  <si>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</si>
  <si>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</si>
  <si>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</si>
  <si>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</si>
  <si>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</si>
  <si>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</si>
  <si>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</si>
  <si>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</si>
  <si>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</si>
  <si>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</si>
  <si>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</si>
  <si>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</si>
  <si>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</si>
  <si>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</si>
  <si>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</si>
  <si>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</si>
  <si>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</si>
  <si>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</si>
  <si>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</si>
  <si>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</si>
  <si>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</si>
  <si>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</si>
  <si>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</si>
  <si>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</si>
  <si>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</si>
  <si>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</si>
  <si>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</si>
  <si>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</si>
  <si>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</si>
  <si>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</si>
  <si>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</si>
  <si>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</si>
  <si>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</si>
  <si>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</si>
  <si>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</si>
  <si>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</si>
  <si>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</si>
  <si>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</si>
  <si>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</si>
  <si>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</si>
  <si>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</si>
  <si>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</si>
  <si>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</si>
  <si>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</si>
  <si>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</si>
  <si>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</si>
  <si>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</si>
  <si>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</si>
  <si>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</si>
  <si>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</si>
  <si>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</si>
  <si>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</si>
  <si>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</si>
  <si>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</si>
  <si>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</si>
  <si>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</si>
  <si>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</si>
  <si>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</si>
  <si>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</si>
  <si>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</si>
  <si>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</si>
  <si>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</si>
  <si>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</si>
  <si>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</si>
  <si>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</si>
  <si>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</si>
  <si>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</si>
  <si>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</si>
  <si>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</si>
  <si>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</si>
  <si>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</si>
  <si>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</si>
  <si>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</si>
  <si>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</si>
  <si>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</si>
  <si>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</si>
  <si>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</si>
  <si>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</si>
  <si>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</si>
  <si>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</si>
  <si>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</si>
  <si>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</si>
  <si>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</si>
  <si>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</si>
  <si>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</si>
  <si>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</si>
  <si>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</si>
  <si>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</si>
  <si>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</si>
  <si>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</si>
  <si>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</si>
  <si>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</si>
  <si>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</si>
  <si>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</si>
  <si>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</si>
  <si>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</si>
  <si>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</si>
  <si>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</si>
  <si>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</si>
  <si>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</si>
  <si>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</si>
  <si>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</si>
  <si>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</si>
  <si>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</si>
  <si>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</si>
  <si>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</si>
  <si>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</si>
  <si>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</si>
  <si>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</si>
  <si>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</si>
  <si>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</si>
  <si>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</si>
  <si>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</si>
  <si>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</si>
  <si>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</si>
  <si>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</si>
  <si>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</si>
  <si>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</si>
  <si>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</si>
  <si>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</si>
  <si>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</si>
  <si>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</si>
  <si>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</si>
  <si>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</si>
  <si>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</si>
  <si>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</si>
  <si>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</si>
  <si>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</si>
  <si>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</si>
  <si>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</si>
  <si>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</si>
  <si>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</si>
  <si>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</si>
  <si>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</si>
  <si>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</si>
  <si>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</si>
  <si>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</si>
  <si>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</si>
  <si>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</si>
  <si>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</si>
  <si>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</si>
  <si>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</si>
  <si>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</si>
  <si>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</si>
  <si>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</si>
  <si>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</si>
  <si>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</si>
  <si>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</si>
  <si>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</si>
  <si>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</si>
  <si>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</si>
  <si>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</si>
  <si>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</si>
  <si>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</si>
  <si>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</si>
  <si>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</si>
  <si>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</si>
  <si>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</si>
  <si>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</si>
  <si>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</si>
  <si>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</si>
  <si>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</si>
  <si>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</si>
  <si>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</si>
  <si>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</si>
  <si>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</si>
  <si>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</si>
  <si>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</si>
  <si>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</si>
  <si>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</si>
  <si>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</si>
  <si>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</si>
  <si>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</si>
  <si>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</si>
  <si>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</si>
  <si>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</si>
  <si>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</si>
  <si>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</si>
  <si>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</si>
  <si>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</si>
  <si>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</si>
  <si>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</si>
  <si>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</si>
  <si>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</si>
  <si>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</si>
  <si>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</si>
  <si>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</si>
  <si>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</si>
  <si>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</si>
  <si>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</si>
  <si>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</si>
  <si>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</si>
  <si>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</si>
  <si>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</si>
  <si>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</si>
  <si>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</si>
  <si>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</si>
  <si>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</si>
  <si>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</si>
  <si>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</si>
  <si>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</si>
  <si>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</si>
  <si>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</si>
  <si>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</si>
  <si>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</si>
  <si>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</si>
  <si>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</si>
  <si>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</si>
  <si>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</si>
  <si>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</si>
  <si>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</si>
  <si>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</si>
  <si>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</si>
  <si>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</si>
  <si>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</si>
  <si>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</si>
  <si>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</si>
  <si>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</si>
  <si>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</si>
  <si>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</si>
  <si>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</si>
  <si>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</si>
  <si>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</si>
  <si>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</si>
  <si>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</si>
  <si>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</si>
  <si>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</si>
  <si>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</si>
  <si>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</si>
  <si>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</si>
  <si>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</si>
  <si>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</si>
  <si>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</si>
  <si>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</si>
  <si>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</si>
  <si>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</si>
  <si>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</si>
  <si>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</si>
  <si>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</si>
  <si>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</si>
  <si>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</si>
  <si>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</si>
  <si>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</si>
  <si>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</si>
  <si>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</si>
  <si>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</si>
  <si>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</si>
  <si>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</si>
  <si>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</si>
  <si>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</si>
  <si>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</si>
  <si>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</si>
  <si>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</si>
  <si>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</si>
  <si>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</si>
  <si>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</si>
  <si>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</si>
  <si>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</si>
  <si>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</si>
  <si>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</si>
  <si>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</si>
  <si>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</si>
  <si>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</si>
  <si>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</si>
  <si>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</si>
  <si>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</si>
  <si>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</si>
  <si>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</si>
  <si>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</si>
  <si>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</si>
  <si>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</si>
  <si>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</si>
  <si>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</si>
  <si>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</si>
  <si>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</si>
  <si>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</si>
  <si>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</si>
  <si>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</si>
  <si>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</si>
  <si>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</si>
  <si>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</si>
  <si>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</si>
  <si>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</si>
  <si>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</si>
  <si>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</si>
  <si>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</si>
  <si>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</si>
  <si>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</si>
  <si>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</si>
  <si>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</si>
  <si>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</si>
  <si>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</si>
  <si>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</si>
  <si>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</si>
  <si>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</si>
  <si>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</si>
  <si>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</si>
  <si>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</si>
  <si>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</si>
  <si>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</si>
  <si>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</si>
  <si>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</si>
  <si>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</si>
  <si>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</si>
  <si>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</si>
  <si>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</si>
  <si>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</si>
  <si>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</si>
  <si>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</si>
  <si>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</si>
  <si>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</si>
  <si>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</si>
  <si>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</si>
  <si>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</si>
  <si>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</si>
  <si>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</si>
  <si>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</si>
  <si>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</si>
  <si>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</si>
  <si>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</si>
  <si>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</si>
  <si>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</si>
  <si>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</si>
  <si>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</si>
  <si>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</si>
  <si>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</si>
  <si>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</si>
  <si>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</si>
  <si>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</si>
  <si>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</si>
  <si>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</si>
  <si>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</si>
  <si>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</si>
  <si>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</si>
  <si>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</si>
  <si>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</si>
  <si>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</si>
  <si>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</si>
  <si>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</si>
  <si>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</si>
  <si>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</si>
  <si>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</si>
  <si>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</si>
  <si>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</si>
  <si>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</si>
  <si>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</si>
  <si>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</si>
  <si>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</si>
  <si>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</si>
  <si>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</si>
  <si>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</si>
  <si>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</si>
  <si>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</si>
  <si>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</si>
  <si>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</si>
  <si>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</si>
  <si>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</si>
  <si>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</si>
  <si>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</si>
  <si>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</si>
  <si>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</si>
  <si>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</si>
  <si>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</si>
  <si>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</si>
  <si>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</si>
  <si>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</si>
  <si>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</si>
  <si>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</si>
  <si>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</si>
  <si>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</si>
  <si>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</si>
  <si>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</si>
  <si>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</si>
  <si>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</si>
  <si>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</si>
  <si>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</si>
  <si>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</si>
  <si>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</si>
  <si>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</si>
  <si>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</si>
  <si>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</si>
  <si>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</si>
  <si>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</si>
  <si>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</si>
  <si>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</si>
  <si>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</si>
  <si>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</si>
  <si>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</si>
  <si>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</si>
  <si>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</si>
  <si>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</si>
  <si>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</si>
  <si>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</si>
  <si>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</si>
  <si>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</si>
  <si>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</si>
  <si>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</si>
  <si>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</si>
  <si>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</si>
  <si>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</si>
  <si>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</si>
  <si>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</si>
  <si>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</si>
  <si>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</si>
  <si>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</si>
  <si>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</si>
  <si>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</si>
  <si>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</si>
  <si>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</si>
  <si>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</si>
  <si>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</si>
  <si>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</si>
  <si>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</si>
  <si>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</si>
  <si>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</si>
  <si>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</si>
  <si>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</si>
  <si>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</si>
  <si>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</si>
  <si>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</si>
  <si>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</si>
  <si>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</si>
  <si>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</si>
  <si>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</si>
  <si>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</si>
  <si>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</si>
  <si>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</si>
  <si>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</si>
  <si>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</si>
  <si>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</si>
  <si>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</si>
  <si>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</si>
  <si>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</si>
  <si>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</si>
  <si>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</si>
  <si>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</si>
  <si>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</si>
  <si>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</si>
  <si>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</si>
  <si>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</si>
  <si>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</si>
  <si>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</si>
  <si>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</si>
  <si>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</si>
  <si>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</si>
  <si>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</si>
  <si>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</si>
  <si>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</si>
  <si>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</si>
  <si>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</si>
  <si>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</si>
  <si>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</si>
  <si>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</si>
  <si>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</si>
  <si>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</si>
  <si>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</si>
  <si>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</si>
  <si>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</si>
  <si>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</si>
  <si>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</si>
  <si>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</si>
  <si>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</si>
  <si>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</si>
  <si>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</si>
  <si>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</si>
  <si>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</si>
  <si>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</si>
  <si>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</si>
  <si>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</si>
  <si>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</si>
  <si>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</si>
  <si>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</si>
  <si>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</si>
  <si>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</si>
  <si>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</si>
  <si>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</si>
  <si>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</si>
  <si>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</si>
  <si>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</si>
  <si>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</si>
  <si>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</si>
  <si>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</si>
  <si>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</si>
  <si>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</si>
  <si>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</si>
  <si>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</si>
  <si>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</si>
  <si>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</si>
  <si>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</si>
  <si>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</si>
  <si>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</si>
  <si>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</si>
  <si>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</si>
  <si>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</si>
  <si>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</si>
  <si>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</si>
  <si>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</si>
  <si>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</si>
  <si>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</si>
  <si>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</si>
  <si>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</si>
  <si>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</si>
  <si>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</si>
  <si>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</si>
  <si>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</si>
  <si>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</si>
  <si>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</si>
  <si>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</si>
  <si>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</si>
  <si>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</si>
  <si>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</si>
  <si>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</si>
  <si>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</si>
  <si>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</si>
  <si>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</si>
  <si>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</si>
  <si>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</si>
  <si>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</si>
  <si>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</si>
  <si>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</si>
  <si>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</si>
  <si>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</si>
  <si>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</si>
  <si>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</si>
  <si>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</si>
  <si>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</si>
  <si>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</si>
  <si>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</si>
  <si>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</si>
  <si>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</si>
  <si>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</si>
  <si>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</si>
  <si>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</si>
  <si>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</si>
  <si>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</si>
  <si>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</si>
  <si>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</si>
  <si>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</si>
  <si>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</si>
  <si>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</si>
  <si>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</si>
  <si>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</si>
  <si>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</si>
  <si>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</si>
  <si>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</si>
  <si>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</si>
  <si>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</si>
  <si>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</si>
  <si>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</si>
  <si>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</si>
  <si>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</si>
  <si>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</si>
  <si>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</si>
  <si>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</si>
  <si>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</si>
  <si>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</si>
  <si>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</si>
  <si>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</si>
  <si>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</si>
  <si>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</si>
  <si>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</si>
  <si>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</si>
  <si>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</si>
  <si>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</si>
  <si>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</si>
  <si>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</si>
  <si>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</si>
  <si>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</si>
  <si>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</si>
  <si>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</si>
  <si>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</si>
  <si>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</si>
  <si>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</si>
  <si>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</si>
  <si>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</si>
  <si>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</si>
  <si>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</si>
  <si>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</si>
  <si>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</si>
  <si>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</si>
  <si>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</si>
  <si>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</si>
  <si>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</si>
  <si>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</si>
  <si>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</si>
  <si>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</si>
  <si>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</si>
  <si>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</si>
  <si>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</si>
  <si>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</si>
  <si>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</si>
  <si>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</si>
  <si>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</si>
  <si>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</si>
  <si>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</si>
  <si>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</si>
  <si>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</si>
  <si>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</si>
  <si>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</si>
  <si>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</si>
  <si>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</si>
  <si>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</si>
  <si>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</si>
  <si>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</si>
  <si>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</si>
  <si>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</si>
  <si>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</si>
  <si>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</si>
  <si>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</si>
  <si>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</si>
  <si>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</si>
  <si>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</si>
  <si>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</si>
  <si>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</si>
  <si>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</si>
  <si>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</si>
  <si>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</si>
  <si>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</si>
  <si>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</si>
  <si>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</si>
  <si>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</si>
  <si>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</si>
  <si>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</si>
  <si>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</si>
  <si>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</si>
  <si>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</si>
  <si>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</si>
  <si>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</si>
  <si>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</si>
  <si>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</si>
  <si>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</si>
  <si>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</si>
  <si>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</si>
  <si>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</si>
  <si>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</si>
  <si>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</si>
  <si>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</si>
  <si>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</si>
  <si>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</si>
  <si>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</si>
  <si>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</si>
  <si>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</si>
  <si>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</si>
  <si>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</si>
  <si>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</si>
  <si>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</si>
  <si>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</si>
  <si>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</si>
  <si>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</si>
  <si>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</si>
  <si>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</si>
  <si>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</si>
  <si>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</si>
  <si>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</si>
  <si>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</si>
  <si>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</si>
  <si>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</si>
  <si>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</si>
  <si>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</si>
  <si>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</si>
  <si>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</si>
  <si>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</si>
  <si>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</si>
  <si>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</si>
  <si>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</si>
  <si>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</si>
  <si>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</si>
  <si>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</si>
  <si>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</si>
  <si>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</si>
  <si>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</si>
  <si>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</si>
  <si>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</si>
  <si>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</si>
  <si>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</si>
  <si>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</si>
  <si>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</si>
  <si>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</si>
  <si>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</si>
  <si>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</si>
  <si>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</si>
  <si>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</si>
  <si>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</si>
  <si>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</si>
  <si>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</si>
  <si>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</si>
  <si>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</si>
  <si>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</si>
  <si>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</si>
  <si>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</si>
  <si>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</si>
  <si>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</si>
  <si>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</si>
  <si>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</si>
  <si>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</si>
  <si>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</si>
  <si>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</si>
  <si>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</si>
  <si>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</si>
  <si>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</si>
  <si>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</si>
  <si>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</si>
  <si>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</si>
  <si>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</si>
  <si>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</si>
  <si>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</si>
  <si>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</si>
  <si>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</si>
  <si>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</si>
  <si>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</si>
  <si>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</si>
  <si>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</si>
  <si>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</si>
  <si>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</si>
  <si>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</si>
  <si>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</si>
  <si>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</si>
  <si>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</si>
  <si>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</si>
  <si>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</si>
  <si>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</si>
  <si>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</si>
  <si>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</si>
  <si>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</si>
  <si>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</si>
  <si>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</si>
  <si>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</si>
  <si>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</si>
  <si>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</si>
  <si>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</si>
  <si>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</si>
  <si>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</si>
  <si>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</si>
  <si>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</si>
  <si>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</si>
  <si>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</si>
  <si>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</si>
  <si>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</si>
  <si>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</si>
  <si>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</si>
  <si>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</si>
  <si>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</si>
  <si>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</si>
  <si>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</si>
  <si>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</si>
  <si>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</si>
  <si>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</si>
  <si>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</si>
  <si>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</si>
  <si>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</si>
  <si>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</si>
  <si>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</si>
  <si>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</si>
  <si>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</si>
  <si>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</si>
  <si>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</si>
  <si>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</si>
  <si>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</si>
  <si>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</si>
  <si>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</si>
  <si>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</si>
  <si>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</si>
  <si>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</si>
  <si>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</si>
  <si>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</si>
  <si>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</si>
  <si>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</si>
  <si>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</si>
  <si>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</si>
  <si>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</si>
  <si>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</si>
  <si>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</si>
  <si>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</si>
  <si>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</si>
  <si>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</si>
  <si>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</si>
  <si>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</si>
  <si>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</si>
  <si>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</si>
  <si>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</si>
  <si>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</si>
  <si>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</si>
  <si>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</si>
  <si>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</si>
  <si>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</si>
  <si>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</si>
  <si>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</si>
  <si>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</si>
  <si>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</si>
  <si>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</si>
  <si>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</si>
  <si>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</si>
  <si>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</si>
  <si>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</si>
  <si>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</si>
  <si>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</si>
  <si>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</si>
  <si>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</si>
  <si>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</si>
  <si>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</si>
  <si>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</si>
  <si>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</si>
  <si>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</si>
  <si>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</si>
  <si>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</si>
  <si>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</si>
  <si>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</si>
  <si>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</si>
  <si>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</si>
  <si>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</si>
  <si>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</si>
  <si>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</si>
  <si>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</si>
  <si>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</si>
  <si>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</si>
  <si>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</si>
  <si>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</si>
  <si>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</si>
  <si>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</si>
  <si>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</si>
  <si>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</si>
  <si>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</si>
  <si>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</si>
  <si>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</si>
  <si>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</si>
  <si>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</si>
  <si>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</si>
  <si>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</si>
  <si>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</si>
  <si>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</si>
  <si>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</si>
  <si>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</si>
  <si>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</si>
  <si>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</si>
  <si>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</si>
  <si>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</si>
  <si>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</si>
  <si>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</si>
  <si>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</si>
  <si>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</si>
  <si>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</si>
  <si>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</si>
  <si>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</si>
  <si>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</si>
  <si>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</si>
  <si>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</si>
  <si>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</si>
  <si>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</si>
  <si>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</si>
  <si>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</si>
  <si>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</si>
  <si>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</si>
  <si>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</si>
  <si>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</si>
  <si>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</si>
  <si>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</si>
  <si>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</si>
  <si>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</si>
  <si>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</si>
  <si>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</si>
  <si>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</si>
  <si>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</si>
  <si>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</si>
  <si>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</si>
  <si>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</si>
  <si>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</si>
  <si>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</si>
  <si>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</si>
  <si>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</si>
  <si>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</si>
  <si>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</si>
  <si>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</si>
  <si>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</si>
  <si>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</si>
  <si>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</si>
  <si>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</si>
  <si>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</si>
  <si>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</si>
  <si>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</si>
  <si>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</si>
  <si>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</si>
  <si>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</si>
  <si>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</si>
  <si>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</si>
  <si>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</si>
  <si>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</si>
  <si>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</si>
  <si>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</si>
  <si>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</si>
  <si>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</si>
  <si>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</si>
  <si>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</si>
  <si>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</si>
  <si>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</si>
  <si>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</si>
  <si>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</si>
  <si>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</si>
  <si>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</si>
  <si>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</si>
  <si>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</si>
  <si>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</si>
  <si>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</si>
  <si>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</si>
  <si>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</si>
  <si>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</si>
  <si>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</si>
  <si>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</si>
  <si>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</si>
  <si>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</si>
  <si>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</si>
  <si>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</si>
  <si>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</si>
  <si>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</si>
  <si>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</si>
  <si>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</si>
  <si>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</si>
  <si>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</si>
  <si>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</si>
  <si>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</si>
  <si>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</si>
  <si>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</si>
  <si>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</si>
  <si>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</si>
  <si>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</si>
  <si>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</si>
  <si>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</si>
  <si>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</si>
  <si>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</si>
  <si>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</si>
  <si>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</si>
  <si>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</si>
  <si>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</si>
  <si>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</si>
  <si>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</si>
  <si>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</si>
  <si>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</si>
  <si>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</si>
  <si>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</si>
  <si>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</si>
  <si>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</si>
  <si>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</si>
  <si>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</si>
  <si>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</si>
  <si>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</si>
  <si>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</si>
  <si>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</si>
  <si>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</si>
  <si>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</si>
  <si>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</si>
  <si>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</si>
  <si>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</si>
  <si>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</si>
  <si>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</si>
  <si>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</si>
  <si>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</si>
  <si>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</si>
  <si>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</si>
  <si>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</si>
  <si>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</si>
  <si>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</si>
  <si>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</si>
  <si>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</si>
  <si>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</si>
  <si>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</si>
  <si>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</si>
  <si>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</si>
  <si>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</si>
  <si>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</si>
  <si>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</si>
  <si>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</si>
  <si>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</si>
  <si>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</si>
  <si>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</si>
  <si>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</si>
  <si>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</si>
  <si>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</si>
  <si>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</si>
  <si>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</si>
  <si>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</si>
  <si>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</si>
  <si>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</si>
  <si>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</si>
  <si>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</si>
  <si>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</si>
  <si>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</si>
  <si>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</si>
  <si>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</si>
  <si>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</si>
  <si>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</si>
  <si>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</si>
  <si>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</si>
  <si>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</si>
  <si>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</si>
  <si>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</si>
  <si>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</si>
  <si>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</si>
  <si>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</si>
  <si>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</si>
  <si>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</si>
  <si>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</si>
  <si>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</si>
  <si>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</si>
  <si>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</si>
  <si>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</si>
  <si>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</si>
  <si>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</si>
  <si>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</si>
  <si>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</si>
  <si>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</si>
  <si>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</si>
  <si>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</si>
  <si>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</si>
  <si>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</si>
  <si>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</si>
  <si>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</si>
  <si>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</si>
  <si>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</si>
  <si>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</si>
  <si>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</si>
  <si>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</si>
  <si>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</si>
  <si>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</si>
  <si>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</si>
  <si>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</si>
  <si>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</si>
  <si>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</si>
  <si>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</si>
  <si>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</si>
  <si>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</si>
  <si>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</si>
  <si>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</si>
  <si>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</si>
  <si>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</si>
  <si>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</si>
  <si>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</si>
  <si>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</si>
  <si>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</si>
  <si>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</si>
  <si>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</si>
  <si>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</si>
  <si>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</si>
  <si>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</si>
  <si>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</si>
  <si>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</si>
  <si>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</si>
  <si>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</si>
  <si>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</si>
  <si>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</si>
  <si>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</si>
  <si>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</si>
  <si>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</si>
  <si>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</si>
  <si>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</si>
  <si>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</si>
  <si>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</si>
  <si>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</si>
  <si>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</si>
  <si>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</si>
  <si>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</si>
  <si>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</si>
  <si>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</si>
  <si>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</si>
  <si>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</si>
  <si>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</si>
  <si>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</si>
  <si>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</si>
  <si>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</si>
  <si>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</si>
  <si>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</si>
  <si>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</si>
  <si>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</si>
  <si>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</si>
  <si>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</si>
  <si>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</si>
  <si>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</si>
  <si>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</si>
  <si>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</si>
  <si>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</si>
  <si>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</si>
  <si>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</si>
  <si>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</si>
  <si>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</si>
  <si>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</si>
  <si>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</si>
  <si>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</si>
  <si>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</si>
  <si>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</si>
  <si>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</si>
  <si>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</si>
  <si>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</si>
  <si>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</si>
  <si>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</si>
  <si>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</si>
  <si>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</si>
  <si>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</si>
  <si>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</si>
  <si>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</si>
  <si>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</si>
  <si>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</si>
  <si>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</si>
  <si>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</si>
  <si>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</si>
  <si>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</si>
  <si>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</si>
  <si>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</si>
  <si>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</si>
  <si>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</si>
  <si>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</si>
  <si>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</si>
  <si>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</si>
  <si>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</si>
  <si>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</si>
  <si>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</si>
  <si>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</si>
  <si>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</si>
  <si>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</si>
  <si>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</si>
  <si>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</si>
  <si>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</si>
  <si>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</si>
  <si>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</si>
  <si>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</si>
  <si>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</si>
  <si>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</si>
  <si>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</si>
  <si>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</si>
  <si>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</si>
  <si>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</si>
  <si>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</si>
  <si>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</si>
  <si>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</si>
  <si>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</si>
  <si>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</si>
  <si>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</si>
  <si>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</si>
  <si>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</si>
  <si>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</si>
  <si>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</si>
  <si>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</si>
  <si>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</si>
  <si>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</si>
  <si>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</si>
  <si>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</si>
  <si>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</si>
  <si>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</si>
  <si>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</si>
  <si>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</si>
  <si>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</si>
  <si>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</si>
  <si>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</si>
  <si>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</si>
  <si>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</si>
  <si>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</si>
  <si>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</si>
  <si>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</si>
  <si>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</si>
  <si>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</si>
  <si>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</si>
  <si>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</si>
  <si>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</si>
  <si>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</si>
  <si>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</si>
  <si>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</si>
  <si>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</si>
  <si>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</si>
  <si>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</si>
  <si>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</si>
  <si>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</si>
  <si>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</si>
  <si>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</si>
  <si>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</si>
  <si>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</si>
  <si>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</si>
  <si>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</si>
  <si>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</si>
  <si>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</si>
  <si>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</si>
  <si>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</si>
  <si>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</si>
  <si>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</si>
  <si>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</si>
  <si>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</si>
  <si>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</si>
  <si>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</si>
  <si>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</si>
  <si>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</si>
  <si>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</si>
  <si>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</si>
  <si>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</si>
  <si>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</si>
  <si>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</si>
  <si>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</si>
  <si>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</si>
  <si>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</si>
  <si>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</si>
  <si>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</si>
  <si>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</si>
  <si>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</si>
  <si>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</si>
  <si>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</si>
  <si>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</si>
  <si>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</si>
  <si>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</si>
  <si>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</si>
  <si>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</si>
  <si>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</si>
  <si>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</si>
  <si>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</si>
  <si>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</si>
  <si>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</si>
  <si>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</si>
  <si>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</si>
  <si>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</si>
  <si>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</si>
  <si>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</si>
  <si>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</si>
  <si>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</si>
  <si>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</si>
  <si>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</si>
  <si>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</si>
  <si>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</si>
  <si>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</si>
  <si>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</si>
  <si>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</si>
  <si>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</si>
  <si>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</si>
  <si>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</si>
  <si>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</si>
  <si>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</si>
  <si>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</si>
  <si>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</si>
  <si>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</si>
  <si>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</si>
  <si>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</si>
  <si>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</si>
  <si>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</si>
  <si>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</si>
  <si>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</si>
  <si>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</si>
  <si>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</si>
  <si>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</si>
  <si>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</si>
  <si>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</si>
  <si>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</si>
  <si>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</si>
  <si>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</si>
  <si>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</si>
  <si>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</si>
  <si>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</si>
  <si>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</si>
  <si>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</si>
  <si>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</si>
  <si>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</si>
  <si>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</si>
  <si>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</si>
  <si>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</si>
  <si>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</si>
  <si>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</si>
  <si>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</si>
  <si>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</si>
  <si>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</si>
  <si>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</si>
  <si>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</si>
  <si>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</si>
  <si>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</si>
  <si>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</si>
  <si>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</si>
  <si>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</si>
  <si>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</si>
  <si>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</si>
  <si>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</si>
  <si>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</si>
  <si>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</si>
  <si>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</si>
  <si>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</si>
  <si>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</si>
  <si>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</si>
  <si>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</si>
  <si>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</si>
  <si>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</si>
  <si>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</si>
  <si>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</si>
  <si>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</si>
  <si>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</si>
  <si>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</si>
  <si>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</si>
  <si>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</si>
  <si>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</si>
  <si>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</si>
  <si>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</si>
  <si>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</si>
  <si>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</si>
  <si>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</si>
  <si>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</si>
  <si>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</si>
  <si>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</si>
  <si>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</si>
  <si>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</si>
  <si>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</si>
  <si>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</si>
  <si>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</si>
  <si>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</si>
  <si>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</si>
  <si>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</si>
  <si>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</si>
  <si>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</si>
  <si>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</si>
  <si>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</si>
  <si>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</si>
  <si>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</si>
  <si>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</si>
  <si>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</si>
  <si>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</si>
  <si>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</si>
  <si>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</si>
  <si>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</si>
  <si>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</si>
  <si>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</si>
  <si>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</si>
  <si>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</si>
  <si>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</si>
  <si>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</si>
  <si>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</si>
  <si>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</si>
  <si>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</si>
  <si>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</si>
  <si>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</si>
  <si>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</si>
  <si>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</si>
  <si>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</si>
  <si>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</si>
  <si>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</si>
  <si>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</si>
  <si>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</si>
  <si>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</si>
  <si>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</si>
  <si>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</si>
  <si>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</si>
  <si>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</si>
  <si>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</si>
  <si>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</si>
  <si>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</si>
  <si>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</si>
  <si>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</si>
  <si>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</si>
  <si>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</si>
  <si>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</si>
  <si>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</si>
  <si>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</si>
  <si>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</si>
  <si>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</si>
  <si>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</si>
  <si>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</si>
  <si>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</si>
  <si>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</si>
  <si>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</si>
  <si>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</si>
  <si>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</si>
  <si>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</si>
  <si>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</si>
  <si>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</si>
  <si>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</si>
  <si>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</si>
  <si>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</si>
  <si>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</si>
  <si>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</si>
  <si>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</si>
  <si>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</si>
  <si>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</si>
  <si>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</si>
  <si>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</si>
  <si>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</si>
  <si>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</si>
  <si>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</si>
  <si>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</si>
  <si>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</si>
  <si>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</si>
  <si>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</si>
  <si>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</si>
  <si>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</si>
  <si>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</si>
  <si>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</si>
  <si>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</si>
  <si>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</si>
  <si>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</si>
  <si>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</si>
  <si>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</si>
  <si>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</si>
  <si>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</si>
  <si>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</si>
  <si>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</si>
  <si>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</si>
  <si>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</si>
  <si>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</si>
  <si>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</si>
  <si>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</si>
  <si>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</si>
  <si>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</si>
  <si>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</si>
  <si>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</si>
  <si>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</si>
  <si>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</si>
  <si>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</si>
  <si>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</si>
  <si>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</si>
  <si>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</si>
  <si>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</si>
  <si>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</si>
  <si>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</si>
  <si>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</si>
  <si>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</si>
  <si>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</si>
  <si>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</si>
  <si>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</si>
  <si>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</si>
  <si>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</si>
  <si>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</si>
  <si>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</si>
  <si>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</si>
  <si>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</si>
  <si>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</si>
  <si>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</si>
  <si>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</si>
  <si>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</si>
  <si>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</si>
  <si>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</si>
  <si>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</si>
  <si>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</si>
  <si>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</si>
  <si>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</si>
  <si>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</si>
  <si>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</si>
  <si>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</si>
  <si>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</si>
  <si>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</si>
  <si>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</si>
  <si>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</si>
  <si>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</si>
  <si>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</si>
  <si>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</si>
  <si>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</si>
  <si>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</si>
  <si>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</si>
  <si>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</si>
  <si>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</si>
  <si>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</si>
  <si>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</si>
  <si>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</si>
  <si>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</si>
  <si>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</si>
  <si>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</si>
  <si>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</si>
  <si>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</si>
  <si>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</si>
  <si>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</si>
  <si>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</si>
  <si>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</si>
  <si>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</si>
  <si>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</si>
  <si>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</si>
  <si>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</si>
  <si>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</si>
  <si>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</si>
  <si>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</si>
  <si>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</si>
  <si>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</si>
  <si>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</si>
  <si>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</si>
  <si>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</si>
  <si>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</si>
  <si>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</si>
  <si>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</si>
  <si>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</si>
  <si>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</si>
  <si>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</si>
  <si>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</si>
  <si>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</si>
  <si>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</si>
  <si>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</si>
  <si>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</si>
  <si>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</si>
  <si>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</si>
  <si>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</si>
  <si>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</si>
  <si>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</si>
  <si>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</si>
  <si>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</si>
  <si>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</si>
  <si>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</si>
  <si>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</si>
  <si>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</si>
  <si>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</si>
  <si>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</si>
  <si>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</si>
  <si>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</si>
  <si>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</si>
  <si>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</si>
  <si>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</si>
  <si>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</si>
  <si>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</si>
  <si>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</si>
  <si>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</si>
  <si>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</si>
  <si>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</si>
  <si>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</si>
  <si>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</si>
  <si>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</si>
  <si>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</si>
  <si>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</si>
  <si>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</si>
  <si>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</si>
  <si>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</si>
  <si>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</si>
  <si>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</si>
  <si>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</si>
  <si>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</si>
  <si>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</si>
  <si>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</si>
  <si>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</si>
  <si>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</si>
  <si>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</si>
  <si>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</si>
  <si>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</si>
  <si>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</si>
  <si>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</si>
  <si>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</si>
  <si>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</si>
  <si>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</si>
  <si>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</si>
  <si>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</si>
  <si>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</si>
  <si>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</si>
  <si>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</si>
  <si>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</si>
  <si>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</si>
  <si>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</si>
  <si>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</si>
  <si>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</si>
  <si>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</si>
  <si>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</si>
  <si>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</si>
  <si>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</si>
  <si>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</si>
  <si>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</si>
  <si>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</si>
  <si>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</si>
  <si>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</si>
  <si>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</si>
  <si>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</si>
  <si>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</si>
  <si>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</si>
  <si>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</si>
  <si>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</si>
  <si>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</si>
  <si>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</si>
  <si>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</si>
  <si>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</si>
  <si>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</si>
  <si>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</si>
  <si>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</si>
  <si>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</si>
  <si>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</si>
  <si>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</si>
  <si>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</si>
  <si>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</si>
  <si>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</si>
  <si>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</si>
  <si>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</si>
  <si>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</si>
  <si>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</si>
  <si>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</si>
  <si>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</si>
  <si>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</si>
  <si>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</si>
  <si>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</si>
  <si>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</si>
  <si>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</si>
  <si>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</si>
  <si>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</si>
  <si>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</si>
  <si>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</si>
  <si>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</si>
  <si>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</si>
  <si>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</si>
  <si>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</si>
  <si>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</si>
  <si>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</si>
  <si>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</si>
  <si>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</si>
  <si>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</si>
  <si>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</si>
  <si>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</si>
  <si>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</si>
  <si>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</si>
  <si>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</si>
  <si>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</si>
  <si>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</si>
  <si>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</si>
  <si>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</si>
  <si>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</si>
  <si>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</si>
  <si>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</si>
  <si>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</si>
  <si>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</si>
  <si>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</si>
  <si>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</si>
  <si>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</si>
  <si>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</si>
  <si>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</si>
  <si>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</si>
  <si>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</si>
  <si>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</si>
  <si>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</si>
  <si>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</si>
  <si>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</si>
  <si>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</si>
  <si>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</si>
  <si>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</si>
  <si>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</si>
  <si>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</si>
  <si>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</si>
  <si>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</si>
  <si>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</si>
  <si>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</si>
  <si>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</si>
  <si>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</si>
  <si>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</si>
  <si>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</si>
  <si>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</si>
  <si>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</si>
  <si>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</si>
  <si>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</si>
  <si>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</si>
  <si>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</si>
  <si>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</si>
  <si>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</si>
  <si>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</si>
  <si>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</si>
  <si>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</si>
  <si>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</si>
  <si>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</si>
  <si>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</si>
  <si>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</si>
  <si>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</si>
  <si>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</si>
  <si>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</si>
  <si>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</si>
  <si>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</si>
  <si>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</si>
  <si>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</si>
  <si>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</si>
  <si>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</si>
  <si>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</si>
  <si>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</si>
  <si>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</si>
  <si>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</si>
  <si>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</si>
  <si>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</si>
  <si>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</si>
  <si>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</si>
  <si>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</si>
  <si>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</si>
  <si>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</si>
  <si>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</si>
  <si>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</si>
  <si>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</si>
  <si>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</si>
  <si>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</si>
  <si>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</si>
  <si>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</si>
  <si>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</si>
  <si>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</si>
  <si>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</si>
  <si>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</si>
  <si>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</si>
  <si>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</si>
  <si>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</si>
  <si>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</si>
  <si>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</si>
  <si>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</si>
  <si>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</si>
  <si>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</si>
  <si>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</si>
  <si>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</si>
  <si>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</si>
  <si>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</si>
  <si>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</si>
  <si>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</si>
  <si>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</si>
  <si>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</si>
  <si>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</si>
  <si>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</si>
  <si>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</si>
  <si>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</si>
  <si>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</si>
  <si>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</si>
  <si>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</si>
  <si>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</si>
  <si>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</si>
  <si>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</si>
  <si>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</si>
  <si>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</si>
  <si>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</si>
  <si>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</si>
  <si>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</si>
  <si>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</si>
  <si>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</si>
  <si>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</si>
  <si>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</si>
  <si>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</si>
  <si>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</si>
  <si>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</si>
  <si>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</si>
  <si>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</si>
  <si>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</si>
  <si>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</si>
  <si>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</si>
  <si>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</si>
  <si>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</si>
  <si>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</si>
  <si>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</si>
  <si>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</si>
  <si>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</si>
  <si>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</si>
  <si>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</si>
  <si>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</si>
  <si>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</si>
  <si>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</si>
  <si>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</si>
  <si>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</si>
  <si>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</si>
  <si>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</si>
  <si>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</si>
  <si>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</si>
  <si>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</si>
  <si>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</si>
  <si>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</si>
  <si>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</si>
  <si>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</si>
  <si>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</si>
  <si>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</si>
  <si>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</si>
  <si>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</si>
  <si>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</si>
  <si>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</si>
  <si>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</si>
  <si>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</si>
  <si>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</si>
  <si>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</si>
  <si>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</si>
  <si>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</si>
  <si>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</si>
  <si>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</si>
  <si>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</si>
  <si>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</si>
  <si>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</si>
  <si>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</si>
  <si>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</si>
  <si>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</si>
  <si>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</si>
  <si>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</si>
  <si>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</si>
  <si>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</si>
  <si>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</si>
  <si>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</si>
  <si>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</si>
  <si>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</si>
  <si>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</si>
  <si>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</si>
  <si>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</si>
  <si>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</si>
  <si>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</si>
  <si>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</si>
  <si>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</si>
  <si>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</si>
  <si>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</si>
  <si>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</si>
  <si>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</si>
  <si>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</si>
  <si>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</si>
  <si>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</si>
  <si>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</si>
  <si>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</si>
  <si>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</si>
  <si>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</si>
  <si>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</si>
  <si>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</si>
  <si>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</si>
  <si>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</si>
  <si>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</si>
  <si>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</si>
  <si>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</si>
  <si>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</si>
  <si>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</si>
  <si>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</si>
  <si>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</si>
  <si>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</si>
  <si>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</si>
  <si>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</si>
  <si>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</si>
  <si>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</si>
  <si>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</si>
  <si>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</si>
  <si>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</si>
  <si>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</si>
  <si>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</si>
  <si>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</si>
  <si>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</si>
  <si>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</si>
  <si>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</si>
  <si>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</si>
  <si>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</si>
  <si>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</si>
  <si>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</si>
  <si>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</si>
  <si>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</si>
  <si>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</si>
  <si>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</si>
  <si>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</si>
  <si>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</si>
  <si>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</si>
  <si>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</si>
  <si>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</si>
  <si>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</si>
  <si>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</si>
  <si>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</si>
  <si>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</si>
  <si>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</si>
  <si>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</si>
  <si>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</si>
  <si>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</si>
  <si>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</si>
  <si>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</si>
  <si>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</si>
  <si>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</si>
  <si>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</si>
  <si>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</si>
  <si>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</si>
  <si>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</si>
  <si>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</si>
  <si>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</si>
  <si>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</si>
  <si>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</si>
  <si>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</si>
  <si>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</si>
  <si>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</si>
  <si>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</si>
  <si>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</si>
  <si>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</si>
  <si>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</si>
  <si>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</si>
  <si>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</si>
  <si>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</si>
  <si>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</si>
  <si>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</si>
  <si>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</si>
  <si>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</si>
  <si>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</si>
  <si>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</si>
  <si>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</si>
  <si>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</si>
  <si>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</si>
  <si>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</si>
  <si>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</si>
  <si>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</si>
  <si>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</si>
  <si>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</si>
  <si>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</si>
  <si>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</si>
  <si>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</si>
  <si>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</si>
  <si>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</si>
  <si>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</si>
  <si>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</si>
  <si>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</si>
  <si>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</si>
  <si>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</si>
  <si>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</si>
  <si>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</si>
  <si>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</si>
  <si>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</si>
  <si>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</si>
  <si>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</si>
  <si>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</si>
  <si>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</si>
  <si>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</si>
  <si>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</si>
  <si>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</si>
  <si>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</si>
  <si>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</si>
  <si>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</si>
  <si>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</si>
  <si>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</si>
  <si>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</si>
  <si>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</si>
  <si>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</si>
  <si>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</si>
  <si>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</si>
  <si>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</si>
  <si>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</si>
  <si>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</si>
  <si>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</si>
  <si>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</si>
  <si>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</si>
  <si>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</si>
  <si>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</si>
  <si>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</si>
  <si>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</si>
  <si>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</si>
  <si>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</si>
  <si>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</si>
  <si>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</si>
  <si>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</si>
  <si>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</si>
  <si>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</si>
  <si>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</si>
  <si>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</si>
  <si>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</si>
  <si>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</si>
  <si>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</si>
  <si>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</si>
  <si>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</si>
  <si>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</si>
  <si>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</si>
  <si>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</si>
  <si>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</si>
  <si>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</si>
  <si>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</si>
  <si>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</si>
  <si>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</si>
  <si>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</si>
  <si>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</si>
  <si>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</si>
  <si>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</si>
  <si>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</si>
  <si>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</si>
  <si>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</si>
  <si>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</si>
  <si>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</si>
  <si>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</si>
  <si>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</si>
  <si>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</si>
  <si>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</si>
  <si>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</si>
  <si>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</si>
  <si>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</si>
  <si>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</si>
  <si>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</si>
  <si>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</si>
  <si>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</si>
  <si>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</si>
  <si>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</si>
  <si>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</si>
  <si>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</si>
  <si>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</si>
  <si>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</si>
  <si>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</si>
  <si>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</si>
  <si>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</si>
  <si>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</si>
  <si>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</si>
  <si>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</si>
  <si>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</si>
  <si>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</si>
  <si>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</si>
  <si>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</si>
  <si>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</si>
  <si>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</si>
  <si>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</si>
  <si>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</si>
  <si>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</si>
  <si>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</si>
  <si>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</si>
  <si>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</si>
  <si>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</si>
  <si>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</si>
  <si>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</si>
  <si>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</si>
  <si>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</si>
  <si>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</si>
  <si>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</si>
  <si>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</si>
  <si>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</si>
  <si>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</si>
  <si>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</si>
  <si>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</si>
  <si>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</si>
  <si>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</si>
  <si>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</si>
  <si>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</si>
  <si>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</si>
  <si>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</si>
  <si>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</si>
  <si>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</si>
  <si>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</si>
  <si>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</si>
  <si>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</si>
  <si>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</si>
  <si>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</si>
  <si>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</si>
  <si>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</si>
  <si>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</si>
  <si>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</si>
  <si>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</si>
  <si>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</si>
  <si>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</si>
  <si>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</si>
  <si>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</si>
  <si>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</si>
  <si>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</si>
  <si>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</si>
  <si>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</si>
  <si>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</si>
  <si>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</si>
  <si>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</si>
  <si>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</si>
  <si>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</si>
  <si>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</si>
  <si>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</si>
  <si>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</si>
  <si>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</si>
  <si>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</si>
  <si>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</si>
  <si>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</si>
  <si>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</si>
  <si>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</si>
  <si>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</si>
  <si>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</si>
  <si>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</si>
  <si>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</si>
  <si>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</si>
  <si>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</si>
  <si>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</si>
  <si>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</si>
  <si>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</si>
  <si>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</si>
  <si>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</si>
  <si>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</si>
  <si>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</si>
  <si>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</si>
  <si>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</si>
  <si>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</si>
  <si>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</si>
  <si>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</si>
  <si>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</si>
  <si>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</si>
  <si>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</si>
  <si>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</si>
  <si>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</si>
  <si>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</si>
  <si>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</si>
  <si>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</si>
  <si>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</si>
  <si>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</si>
  <si>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</si>
  <si>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</si>
  <si>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</si>
  <si>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</si>
  <si>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</si>
  <si>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</si>
  <si>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</si>
  <si>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</si>
  <si>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</si>
  <si>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</si>
  <si>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</si>
  <si>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</si>
  <si>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</si>
  <si>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</si>
  <si>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</si>
  <si>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</si>
  <si>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</si>
  <si>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</si>
  <si>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</si>
  <si>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</si>
  <si>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</si>
  <si>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</si>
  <si>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</si>
  <si>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</si>
  <si>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</si>
  <si>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</si>
  <si>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</si>
  <si>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</si>
  <si>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</si>
  <si>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</si>
  <si>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</si>
  <si>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</si>
  <si>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</si>
  <si>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</si>
  <si>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</si>
  <si>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</si>
  <si>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</si>
  <si>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</si>
  <si>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</si>
  <si>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</si>
  <si>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</si>
  <si>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</si>
  <si>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</si>
  <si>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</si>
  <si>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</si>
  <si>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</si>
  <si>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</si>
  <si>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</si>
  <si>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</si>
  <si>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</si>
  <si>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</si>
  <si>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</si>
  <si>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</si>
  <si>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</si>
  <si>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</si>
  <si>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</si>
  <si>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</si>
  <si>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</si>
  <si>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</si>
  <si>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</si>
  <si>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</si>
  <si>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</si>
  <si>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</si>
  <si>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</si>
  <si>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</si>
  <si>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</si>
  <si>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</si>
  <si>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</si>
  <si>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</si>
  <si>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</si>
  <si>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</si>
  <si>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</si>
  <si>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</si>
  <si>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</si>
  <si>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</si>
  <si>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</si>
  <si>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</si>
  <si>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</si>
  <si>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</si>
  <si>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</si>
  <si>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</si>
  <si>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</si>
  <si>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</si>
  <si>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</si>
  <si>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</si>
  <si>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</si>
  <si>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</si>
  <si>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</si>
  <si>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</si>
  <si>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</si>
  <si>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</si>
  <si>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</si>
  <si>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</si>
  <si>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</si>
  <si>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</si>
  <si>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</si>
  <si>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</si>
  <si>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</si>
  <si>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</si>
  <si>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</si>
  <si>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</si>
  <si>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</si>
  <si>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</si>
  <si>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</si>
  <si>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</si>
  <si>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</si>
  <si>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</si>
  <si>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</si>
  <si>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</si>
  <si>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</si>
  <si>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</si>
  <si>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</si>
  <si>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</si>
  <si>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</si>
  <si>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</si>
  <si>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</si>
  <si>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</si>
  <si>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</si>
  <si>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</si>
  <si>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</si>
  <si>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</si>
  <si>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</si>
  <si>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</si>
  <si>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</si>
  <si>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</si>
  <si>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</si>
  <si>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</si>
  <si>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</si>
  <si>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</si>
  <si>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</si>
  <si>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</si>
  <si>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</si>
  <si>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</si>
  <si>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</si>
  <si>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</si>
  <si>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</si>
  <si>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</si>
  <si>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</si>
  <si>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</si>
  <si>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</si>
  <si>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</si>
  <si>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</si>
  <si>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</si>
  <si>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</si>
  <si>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</si>
  <si>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</si>
  <si>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</si>
  <si>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</si>
  <si>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</si>
  <si>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</si>
  <si>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</si>
  <si>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</si>
  <si>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</si>
  <si>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</si>
  <si>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</si>
  <si>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</si>
  <si>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</si>
  <si>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</si>
  <si>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</si>
  <si>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</si>
  <si>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</si>
  <si>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</si>
  <si>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</si>
  <si>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</si>
  <si>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</si>
  <si>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</si>
  <si>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</si>
  <si>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</si>
  <si>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</si>
  <si>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</si>
  <si>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</si>
  <si>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</si>
  <si>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</si>
  <si>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</si>
  <si>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</si>
  <si>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</si>
  <si>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</si>
  <si>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</si>
  <si>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</si>
  <si>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</si>
  <si>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</si>
  <si>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</si>
  <si>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</si>
  <si>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</si>
  <si>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</si>
  <si>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</si>
  <si>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</si>
  <si>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</si>
  <si>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</si>
  <si>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</si>
  <si>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</si>
  <si>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</si>
  <si>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</si>
  <si>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</si>
  <si>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</si>
  <si>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</si>
  <si>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</si>
  <si>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</si>
  <si>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</si>
  <si>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</si>
  <si>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</si>
  <si>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</si>
  <si>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</si>
  <si>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</si>
  <si>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</si>
  <si>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</si>
  <si>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</si>
  <si>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</si>
  <si>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</si>
  <si>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</si>
  <si>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</si>
  <si>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</si>
  <si>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</si>
  <si>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</si>
  <si>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</si>
  <si>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</si>
  <si>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</si>
  <si>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</si>
  <si>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</si>
  <si>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</si>
  <si>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</si>
  <si>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</si>
  <si>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</si>
  <si>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</si>
  <si>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</si>
  <si>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</si>
  <si>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</si>
  <si>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</si>
  <si>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</si>
  <si>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</si>
  <si>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</si>
  <si>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</si>
  <si>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</si>
  <si>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</si>
  <si>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</si>
  <si>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</si>
  <si>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</si>
  <si>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</si>
  <si>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</si>
  <si>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</si>
  <si>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</si>
  <si>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</si>
  <si>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</si>
  <si>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</si>
  <si>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</si>
  <si>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</si>
  <si>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</si>
  <si>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</si>
  <si>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</si>
  <si>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</si>
  <si>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</si>
  <si>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</si>
  <si>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</si>
  <si>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</si>
  <si>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</si>
  <si>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</si>
  <si>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</si>
  <si>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</si>
  <si>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</si>
  <si>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</si>
  <si>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</si>
  <si>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</si>
  <si>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</si>
  <si>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</si>
  <si>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</si>
  <si>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</si>
  <si>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</si>
  <si>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</si>
  <si>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</si>
  <si>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</si>
  <si>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</si>
  <si>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</si>
  <si>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</si>
  <si>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</si>
  <si>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</si>
  <si>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</si>
  <si>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</si>
  <si>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</si>
  <si>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</si>
  <si>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</si>
  <si>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</si>
  <si>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</si>
  <si>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</si>
  <si>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</si>
  <si>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</si>
  <si>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</si>
  <si>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</si>
  <si>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</si>
  <si>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</si>
  <si>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</si>
  <si>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</si>
  <si>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</si>
  <si>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</si>
  <si>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</si>
  <si>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</si>
  <si>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</si>
  <si>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</si>
  <si>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</si>
  <si>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</si>
  <si>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</si>
  <si>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</si>
  <si>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</si>
  <si>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</si>
  <si>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</si>
  <si>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</si>
  <si>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</si>
  <si>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</si>
  <si>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</si>
  <si>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</si>
  <si>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</si>
  <si>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</si>
  <si>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</si>
  <si>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</si>
  <si>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</si>
  <si>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</si>
  <si>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</si>
  <si>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</si>
  <si>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</si>
  <si>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</si>
  <si>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</si>
  <si>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</si>
  <si>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</si>
  <si>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</si>
  <si>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</si>
  <si>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</si>
  <si>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</si>
  <si>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</si>
  <si>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</si>
  <si>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</si>
  <si>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</si>
  <si>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</si>
  <si>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</si>
  <si>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</si>
  <si>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</si>
  <si>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</si>
  <si>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</si>
  <si>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</si>
  <si>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</si>
  <si>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</si>
  <si>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</si>
  <si>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</si>
  <si>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</si>
  <si>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</si>
  <si>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</si>
  <si>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</si>
  <si>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</si>
  <si>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</si>
  <si>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</si>
  <si>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</si>
  <si>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</si>
  <si>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</si>
  <si>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</si>
  <si>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</si>
  <si>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</si>
  <si>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</si>
  <si>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</si>
  <si>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</si>
  <si>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</si>
  <si>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</si>
  <si>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</si>
  <si>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</si>
  <si>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</si>
  <si>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</si>
  <si>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</si>
  <si>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</si>
  <si>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</si>
  <si>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</si>
  <si>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</si>
  <si>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</si>
  <si>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</si>
  <si>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</si>
  <si>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</si>
  <si>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</si>
  <si>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</si>
  <si>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</si>
  <si>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</si>
  <si>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</si>
  <si>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</si>
  <si>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</si>
  <si>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</si>
  <si>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</si>
  <si>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</si>
  <si>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</si>
  <si>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</si>
  <si>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</si>
  <si>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</si>
  <si>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</si>
  <si>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</si>
  <si>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</si>
  <si>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</si>
  <si>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</si>
  <si>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</si>
  <si>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</si>
  <si>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</si>
  <si>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</si>
  <si>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</si>
  <si>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</si>
  <si>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</si>
  <si>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</si>
  <si>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</si>
  <si>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</si>
  <si>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</si>
  <si>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</si>
  <si>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</si>
  <si>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</si>
  <si>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</si>
  <si>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</si>
  <si>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</si>
  <si>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</si>
  <si>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</si>
  <si>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</si>
  <si>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</si>
  <si>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</si>
  <si>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</si>
  <si>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</si>
  <si>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</si>
  <si>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</si>
  <si>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</si>
  <si>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</si>
  <si>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</si>
  <si>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</si>
  <si>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</si>
  <si>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</si>
  <si>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</si>
  <si>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</si>
  <si>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</si>
  <si>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</si>
  <si>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</si>
  <si>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</si>
  <si>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</si>
  <si>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</si>
  <si>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</si>
  <si>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</si>
  <si>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</si>
  <si>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</si>
  <si>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</si>
  <si>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</si>
  <si>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</si>
  <si>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</si>
  <si>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</si>
  <si>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</si>
  <si>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</si>
  <si>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</si>
  <si>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</si>
  <si>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</si>
  <si>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</si>
  <si>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</si>
  <si>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</si>
  <si>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</si>
  <si>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</si>
  <si>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</si>
  <si>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</si>
  <si>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</si>
  <si>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</si>
  <si>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</si>
  <si>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</si>
  <si>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</si>
  <si>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</si>
  <si>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</si>
  <si>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</si>
  <si>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</si>
  <si>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</si>
  <si>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</si>
  <si>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</si>
  <si>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</si>
  <si>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</si>
  <si>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</si>
  <si>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</si>
  <si>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</si>
  <si>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</si>
  <si>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</si>
  <si>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</si>
  <si>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</si>
  <si>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</si>
  <si>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</si>
  <si>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</si>
  <si>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</si>
  <si>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</si>
  <si>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</si>
  <si>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</si>
  <si>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</si>
  <si>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</si>
  <si>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</si>
  <si>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</si>
  <si>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</si>
  <si>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</si>
  <si>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</si>
  <si>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</si>
  <si>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</si>
  <si>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</si>
  <si>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</si>
  <si>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</si>
  <si>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</si>
  <si>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</si>
  <si>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</si>
  <si>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</si>
  <si>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</si>
  <si>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</si>
  <si>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</si>
  <si>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</si>
  <si>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</si>
  <si>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</si>
  <si>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</si>
  <si>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</si>
  <si>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</si>
  <si>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</si>
  <si>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</si>
  <si>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</si>
  <si>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</si>
  <si>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</si>
  <si>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</si>
  <si>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</si>
  <si>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</si>
  <si>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</si>
  <si>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</si>
  <si>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</si>
  <si>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</si>
  <si>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</si>
  <si>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</si>
  <si>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</si>
  <si>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</si>
  <si>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</si>
  <si>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</si>
  <si>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</si>
  <si>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</si>
  <si>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</si>
  <si>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</si>
  <si>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</si>
  <si>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</si>
  <si>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</si>
  <si>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</si>
  <si>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</si>
  <si>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</si>
  <si>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</si>
  <si>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</si>
  <si>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</si>
  <si>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</si>
  <si>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</si>
  <si>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</si>
  <si>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</si>
  <si>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</si>
  <si>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</si>
  <si>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</si>
  <si>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</si>
  <si>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</si>
  <si>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</si>
  <si>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</si>
  <si>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</si>
  <si>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</si>
  <si>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</si>
  <si>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</si>
  <si>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</si>
  <si>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</si>
  <si>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</si>
  <si>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</si>
  <si>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</si>
  <si>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</si>
  <si>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</si>
  <si>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</si>
  <si>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</si>
  <si>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</si>
  <si>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</si>
  <si>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</si>
  <si>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</si>
  <si>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</si>
  <si>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</si>
  <si>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</si>
  <si>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</si>
  <si>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</si>
  <si>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</si>
  <si>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</si>
  <si>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</si>
  <si>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</si>
  <si>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</si>
  <si>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</si>
  <si>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</si>
  <si>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</si>
  <si>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</si>
  <si>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</si>
  <si>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</si>
  <si>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</si>
  <si>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</si>
  <si>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</si>
  <si>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</si>
  <si>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</si>
  <si>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</si>
  <si>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</si>
  <si>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</si>
  <si>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</si>
  <si>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</si>
  <si>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</si>
  <si>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</si>
  <si>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</si>
  <si>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</si>
  <si>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</si>
  <si>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</si>
  <si>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</si>
  <si>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</si>
  <si>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</si>
  <si>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</si>
  <si>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</si>
  <si>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</si>
  <si>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</si>
  <si>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</si>
  <si>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</si>
  <si>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</si>
  <si>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</si>
  <si>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</si>
  <si>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</si>
  <si>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</si>
  <si>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</si>
  <si>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</si>
  <si>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</si>
  <si>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</si>
  <si>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</si>
  <si>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</si>
  <si>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</si>
  <si>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</si>
  <si>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</si>
  <si>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</si>
  <si>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</si>
  <si>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</si>
  <si>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</si>
  <si>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</si>
  <si>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</si>
  <si>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</si>
  <si>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</si>
  <si>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</si>
  <si>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</si>
  <si>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</si>
  <si>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</si>
  <si>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</si>
  <si>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</si>
  <si>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</si>
  <si>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</si>
  <si>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</si>
  <si>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</si>
  <si>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</si>
  <si>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</si>
  <si>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</si>
  <si>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</si>
  <si>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</si>
  <si>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</si>
  <si>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</si>
  <si>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</si>
  <si>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</si>
  <si>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</si>
  <si>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</si>
  <si>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</si>
  <si>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</si>
  <si>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</si>
  <si>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</si>
  <si>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</si>
  <si>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</si>
  <si>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</si>
  <si>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</si>
  <si>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</si>
  <si>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</si>
  <si>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</si>
  <si>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</si>
  <si>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</si>
  <si>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</si>
  <si>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</si>
  <si>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</si>
  <si>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</si>
  <si>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</si>
  <si>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</si>
  <si>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</si>
  <si>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</si>
  <si>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</si>
  <si>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</si>
  <si>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</si>
  <si>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</si>
  <si>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</si>
  <si>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</si>
  <si>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</si>
  <si>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</si>
  <si>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</si>
  <si>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</si>
  <si>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</si>
  <si>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</si>
  <si>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</si>
  <si>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</si>
  <si>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</si>
  <si>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</si>
  <si>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</si>
  <si>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</si>
  <si>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</si>
  <si>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</si>
  <si>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</si>
  <si>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</si>
  <si>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</si>
  <si>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</si>
  <si>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</si>
  <si>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</si>
  <si>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</si>
  <si>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</si>
  <si>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</si>
  <si>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</si>
  <si>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</si>
  <si>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</si>
  <si>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</si>
  <si>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</si>
  <si>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</si>
  <si>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</si>
  <si>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</si>
  <si>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</si>
  <si>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</si>
  <si>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</si>
  <si>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</si>
  <si>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</si>
  <si>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</si>
  <si>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</si>
  <si>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</si>
  <si>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</si>
  <si>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</si>
  <si>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</si>
  <si>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</si>
  <si>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</si>
  <si>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</si>
  <si>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</si>
  <si>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</si>
  <si>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</si>
  <si>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</si>
  <si>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</si>
  <si>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</si>
  <si>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</si>
  <si>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</si>
  <si>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</si>
  <si>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</si>
  <si>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</si>
  <si>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</si>
  <si>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</si>
  <si>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</si>
  <si>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</si>
  <si>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</si>
  <si>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</si>
  <si>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</si>
  <si>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</si>
  <si>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</si>
  <si>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</si>
  <si>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</si>
  <si>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</si>
  <si>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</si>
  <si>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</si>
  <si>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</si>
  <si>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</si>
  <si>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</si>
  <si>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</si>
  <si>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</si>
  <si>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</si>
  <si>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</si>
  <si>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</si>
  <si>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</si>
  <si>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</si>
  <si>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</si>
  <si>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</si>
  <si>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</si>
  <si>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</si>
  <si>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</si>
  <si>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</si>
  <si>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</si>
  <si>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</si>
  <si>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</si>
  <si>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</si>
  <si>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</si>
  <si>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</si>
  <si>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</si>
  <si>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</si>
  <si>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</si>
  <si>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</si>
  <si>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</si>
  <si>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</si>
  <si>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</si>
  <si>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</si>
  <si>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</si>
  <si>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</si>
  <si>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</si>
  <si>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</si>
  <si>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</si>
  <si>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</si>
  <si>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</si>
  <si>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</si>
  <si>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</si>
  <si>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</si>
  <si>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</si>
  <si>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</si>
  <si>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</si>
  <si>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</si>
  <si>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</si>
  <si>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</si>
  <si>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</si>
  <si>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</si>
  <si>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</si>
  <si>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</si>
  <si>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</si>
  <si>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</si>
  <si>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</si>
  <si>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</si>
  <si>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</si>
  <si>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</si>
  <si>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</si>
  <si>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</si>
  <si>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</si>
  <si>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</si>
  <si>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</si>
  <si>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</si>
  <si>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</si>
  <si>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</si>
  <si>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</si>
  <si>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</si>
  <si>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</si>
  <si>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</si>
  <si>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</si>
  <si>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</si>
  <si>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</si>
  <si>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</si>
  <si>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</si>
  <si>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</si>
  <si>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</si>
  <si>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</si>
  <si>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</si>
  <si>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</si>
  <si>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</si>
  <si>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</si>
  <si>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</si>
  <si>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</si>
  <si>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</si>
  <si>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</si>
  <si>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</si>
  <si>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</si>
  <si>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</si>
  <si>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</si>
  <si>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</si>
  <si>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</si>
  <si>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</si>
  <si>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</si>
  <si>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</si>
  <si>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</si>
  <si>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</si>
  <si>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</si>
  <si>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</si>
  <si>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</si>
  <si>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</si>
  <si>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</si>
  <si>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</si>
  <si>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</si>
  <si>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</si>
  <si>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</si>
  <si>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</si>
  <si>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</si>
  <si>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</si>
  <si>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</si>
  <si>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</si>
  <si>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</si>
  <si>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</si>
  <si>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</si>
  <si>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</si>
  <si>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</si>
  <si>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</si>
  <si>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</si>
  <si>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</si>
  <si>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</si>
  <si>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</si>
  <si>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</si>
  <si>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</si>
  <si>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</si>
  <si>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</si>
  <si>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</si>
  <si>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</si>
  <si>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</si>
  <si>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</si>
  <si>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</si>
  <si>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</si>
  <si>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</si>
  <si>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</si>
  <si>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</si>
  <si>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</si>
  <si>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</si>
  <si>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</si>
  <si>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</si>
  <si>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</si>
  <si>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</si>
  <si>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</si>
  <si>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</si>
  <si>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</si>
  <si>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</si>
  <si>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</si>
  <si>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</si>
  <si>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</si>
  <si>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</si>
  <si>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</si>
  <si>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</si>
  <si>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</si>
  <si>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</si>
  <si>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</si>
  <si>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</si>
  <si>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</si>
  <si>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</si>
  <si>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</si>
  <si>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</si>
  <si>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</si>
  <si>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</si>
  <si>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</si>
  <si>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</si>
  <si>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</si>
  <si>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</si>
  <si>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</si>
  <si>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</si>
  <si>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</si>
  <si>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</si>
  <si>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</si>
  <si>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</si>
  <si>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</si>
  <si>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</si>
  <si>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</si>
  <si>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</si>
  <si>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</si>
  <si>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</si>
  <si>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</si>
  <si>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</si>
  <si>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</si>
  <si>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</si>
  <si>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</si>
  <si>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</si>
  <si>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</si>
  <si>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</si>
  <si>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</si>
  <si>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</si>
  <si>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</si>
  <si>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</si>
  <si>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</si>
  <si>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</si>
  <si>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</si>
  <si>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</si>
  <si>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</si>
  <si>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</si>
  <si>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</si>
  <si>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</si>
  <si>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</si>
  <si>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</si>
  <si>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</si>
  <si>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</si>
  <si>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</si>
  <si>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</si>
  <si>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</si>
  <si>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</si>
  <si>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</si>
  <si>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</si>
  <si>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</si>
  <si>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</si>
  <si>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</si>
  <si>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</si>
  <si>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</si>
  <si>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</si>
  <si>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</si>
  <si>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</si>
  <si>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</si>
  <si>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</si>
  <si>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</si>
  <si>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</si>
  <si>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</si>
  <si>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</si>
  <si>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</si>
  <si>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</si>
  <si>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</si>
  <si>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</si>
  <si>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</si>
  <si>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</si>
  <si>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</si>
  <si>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</si>
  <si>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</si>
  <si>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</si>
  <si>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</si>
  <si>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</si>
  <si>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</si>
  <si>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</si>
  <si>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</si>
  <si>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</si>
  <si>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</si>
  <si>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</si>
  <si>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</si>
  <si>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</si>
  <si>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</si>
  <si>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</si>
  <si>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</si>
  <si>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</si>
  <si>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</si>
  <si>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</si>
  <si>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</si>
  <si>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</si>
  <si>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</si>
  <si>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</si>
  <si>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</si>
  <si>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</si>
  <si>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</si>
  <si>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</si>
  <si>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</si>
  <si>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</si>
  <si>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</si>
  <si>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</si>
  <si>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</si>
  <si>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</si>
  <si>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</si>
  <si>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</si>
  <si>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</si>
  <si>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</si>
  <si>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</si>
  <si>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</si>
  <si>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</si>
  <si>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</si>
  <si>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</si>
  <si>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</si>
  <si>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</si>
  <si>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</si>
  <si>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</si>
  <si>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</si>
  <si>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</si>
  <si>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</si>
  <si>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</si>
  <si>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</si>
  <si>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</si>
  <si>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</si>
  <si>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</si>
  <si>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</si>
  <si>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</si>
  <si>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</si>
  <si>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</si>
  <si>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</si>
  <si>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</si>
  <si>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</si>
  <si>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</si>
  <si>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</si>
  <si>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</si>
  <si>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</si>
  <si>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</si>
  <si>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</si>
  <si>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</si>
  <si>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</si>
  <si>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</si>
  <si>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</si>
  <si>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</si>
  <si>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</si>
  <si>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</si>
  <si>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</si>
  <si>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</si>
  <si>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</si>
  <si>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</si>
  <si>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</si>
  <si>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</si>
  <si>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</si>
  <si>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</si>
  <si>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</si>
  <si>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</si>
  <si>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</si>
  <si>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</si>
  <si>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</si>
  <si>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</si>
  <si>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</si>
  <si>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</si>
  <si>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</si>
  <si>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</si>
  <si>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</si>
  <si>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</si>
  <si>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</si>
  <si>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</si>
  <si>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</si>
  <si>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</si>
  <si>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</si>
  <si>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</si>
  <si>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</si>
  <si>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</si>
  <si>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</si>
  <si>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</si>
  <si>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</si>
  <si>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</si>
  <si>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</si>
  <si>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</si>
  <si>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</si>
  <si>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</si>
  <si>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</si>
  <si>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</si>
  <si>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</si>
  <si>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</si>
  <si>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</si>
  <si>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</si>
  <si>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</si>
  <si>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</si>
  <si>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</si>
  <si>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</si>
  <si>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</si>
  <si>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</si>
  <si>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</si>
  <si>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</si>
  <si>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</si>
  <si>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</si>
  <si>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</si>
  <si>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</si>
  <si>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</si>
  <si>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</si>
  <si>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</si>
  <si>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</si>
  <si>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</si>
  <si>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</si>
  <si>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</si>
  <si>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</si>
  <si>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</si>
  <si>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</si>
  <si>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</si>
  <si>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</si>
  <si>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</si>
  <si>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</si>
  <si>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</si>
  <si>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</si>
  <si>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</si>
  <si>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</si>
  <si>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</si>
  <si>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</si>
  <si>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</si>
  <si>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</si>
  <si>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</si>
  <si>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</si>
  <si>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</si>
  <si>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</si>
  <si>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</si>
  <si>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</si>
  <si>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</si>
  <si>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</si>
  <si>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</si>
  <si>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</si>
  <si>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</si>
  <si>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</si>
  <si>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</si>
  <si>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</si>
  <si>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</si>
  <si>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</si>
  <si>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</si>
  <si>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</si>
  <si>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</si>
  <si>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</si>
  <si>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</si>
  <si>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</si>
  <si>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</si>
  <si>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</si>
  <si>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</si>
  <si>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</si>
  <si>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</si>
  <si>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</si>
  <si>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</si>
  <si>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</si>
  <si>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</si>
  <si>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</si>
  <si>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</si>
  <si>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</si>
  <si>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</si>
  <si>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</si>
  <si>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</si>
  <si>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</si>
  <si>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</si>
  <si>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</si>
  <si>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</si>
  <si>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</si>
  <si>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</si>
  <si>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</si>
  <si>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</si>
  <si>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</si>
  <si>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</si>
  <si>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</si>
  <si>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</si>
  <si>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</si>
  <si>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</si>
  <si>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</si>
  <si>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</si>
  <si>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</si>
  <si>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</si>
  <si>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</si>
  <si>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</si>
  <si>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</si>
  <si>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</si>
  <si>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</si>
  <si>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</si>
  <si>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</si>
  <si>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</si>
  <si>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</si>
  <si>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</si>
  <si>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</si>
  <si>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</si>
  <si>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</si>
  <si>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</si>
  <si>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</si>
  <si>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</si>
  <si>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</si>
  <si>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</si>
  <si>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</si>
  <si>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</si>
  <si>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</si>
  <si>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</si>
  <si>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</si>
  <si>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</si>
  <si>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</si>
  <si>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</si>
  <si>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</si>
  <si>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</si>
  <si>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</si>
  <si>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</si>
  <si>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</si>
  <si>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</si>
  <si>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</si>
  <si>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</si>
  <si>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</si>
  <si>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</si>
  <si>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</si>
  <si>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</si>
  <si>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</si>
  <si>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</si>
  <si>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</si>
  <si>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</si>
  <si>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</si>
  <si>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</si>
  <si>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</si>
  <si>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</si>
  <si>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</si>
  <si>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</si>
  <si>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</si>
  <si>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</si>
  <si>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</si>
  <si>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</si>
  <si>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</si>
  <si>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</si>
  <si>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</si>
  <si>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</si>
  <si>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</si>
  <si>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</si>
  <si>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</si>
  <si>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</si>
  <si>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</si>
  <si>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</si>
  <si>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</si>
  <si>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</si>
  <si>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</si>
  <si>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</si>
  <si>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</si>
  <si>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</si>
  <si>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</si>
  <si>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</si>
  <si>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</si>
  <si>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</si>
  <si>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</si>
  <si>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</si>
  <si>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</si>
  <si>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</si>
  <si>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</si>
  <si>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</si>
  <si>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</si>
  <si>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</si>
  <si>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</si>
  <si>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</si>
  <si>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</si>
  <si>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</si>
  <si>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</si>
  <si>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</si>
  <si>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</si>
  <si>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</si>
  <si>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</si>
  <si>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</si>
  <si>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</si>
  <si>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</si>
  <si>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</si>
  <si>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</si>
  <si>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</si>
  <si>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</si>
  <si>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</si>
  <si>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</si>
  <si>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</si>
  <si>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</si>
  <si>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</si>
  <si>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</si>
  <si>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</si>
  <si>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</si>
  <si>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</si>
  <si>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</si>
  <si>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</si>
  <si>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</si>
  <si>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</si>
  <si>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</si>
  <si>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</si>
  <si>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</si>
  <si>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</si>
  <si>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</si>
  <si>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</si>
  <si>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</si>
  <si>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</si>
  <si>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</si>
  <si>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</si>
  <si>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</si>
  <si>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</si>
  <si>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</si>
  <si>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</si>
  <si>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</si>
  <si>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</si>
  <si>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</si>
  <si>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</si>
  <si>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</si>
  <si>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</si>
  <si>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</si>
  <si>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</si>
  <si>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</si>
  <si>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</si>
  <si>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</si>
  <si>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</si>
  <si>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</si>
  <si>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</si>
  <si>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</si>
  <si>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</si>
  <si>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</si>
  <si>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</si>
  <si>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</si>
  <si>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</si>
  <si>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</si>
  <si>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</si>
  <si>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</si>
  <si>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</si>
  <si>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</si>
  <si>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</si>
  <si>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</si>
  <si>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</si>
  <si>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</si>
  <si>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</si>
  <si>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</si>
  <si>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</si>
  <si>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</si>
  <si>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</si>
  <si>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</si>
  <si>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</si>
  <si>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</si>
  <si>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</si>
  <si>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</si>
  <si>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</si>
  <si>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</si>
  <si>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</si>
  <si>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</si>
  <si>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</si>
  <si>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</si>
  <si>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</si>
  <si>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</si>
  <si>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</si>
  <si>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</si>
  <si>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</si>
  <si>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</si>
  <si>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</si>
  <si>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</si>
  <si>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</si>
  <si>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</si>
  <si>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</si>
  <si>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</si>
  <si>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</si>
  <si>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</si>
  <si>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</si>
  <si>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</si>
  <si>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</si>
  <si>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</si>
  <si>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</si>
  <si>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</si>
  <si>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</si>
  <si>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</si>
  <si>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</si>
  <si>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</si>
  <si>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</si>
  <si>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</si>
  <si>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</si>
  <si>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</si>
  <si>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</si>
  <si>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</si>
  <si>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</si>
  <si>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</si>
  <si>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</si>
  <si>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</si>
  <si>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</si>
  <si>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</si>
  <si>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</si>
  <si>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</si>
  <si>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</si>
  <si>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</si>
  <si>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</si>
  <si>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</si>
  <si>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</si>
  <si>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</si>
  <si>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</si>
  <si>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</si>
  <si>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</si>
  <si>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</si>
  <si>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</si>
  <si>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</si>
  <si>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</si>
  <si>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</si>
  <si>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</si>
  <si>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</si>
  <si>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</si>
  <si>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</si>
  <si>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</si>
  <si>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</si>
  <si>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</si>
  <si>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</si>
  <si>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</si>
  <si>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</si>
  <si>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</si>
  <si>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</si>
  <si>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</si>
  <si>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</si>
  <si>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</si>
  <si>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</si>
  <si>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</si>
  <si>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</si>
  <si>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</si>
  <si>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</si>
  <si>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</si>
  <si>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</si>
  <si>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</si>
  <si>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</si>
  <si>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</si>
  <si>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</si>
  <si>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</si>
  <si>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</si>
  <si>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</si>
  <si>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</si>
  <si>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</si>
  <si>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</si>
  <si>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</si>
  <si>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</si>
  <si>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</si>
  <si>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</si>
  <si>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</si>
  <si>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</si>
  <si>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</si>
  <si>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</si>
  <si>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</si>
  <si>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</si>
  <si>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</si>
  <si>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</si>
  <si>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</si>
  <si>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</si>
  <si>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</si>
  <si>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</si>
  <si>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</si>
  <si>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</si>
  <si>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</si>
  <si>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</si>
  <si>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</si>
  <si>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</si>
  <si>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</si>
  <si>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</si>
  <si>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</si>
  <si>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</si>
  <si>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</si>
  <si>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</si>
  <si>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</si>
  <si>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</si>
  <si>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</si>
  <si>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</si>
  <si>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</si>
  <si>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</si>
  <si>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</si>
  <si>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</si>
  <si>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</si>
  <si>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</si>
  <si>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</si>
  <si>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</si>
  <si>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</si>
  <si>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</si>
  <si>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</si>
  <si>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</si>
  <si>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</si>
  <si>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</si>
  <si>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</si>
  <si>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</si>
  <si>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</si>
  <si>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</si>
  <si>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</si>
  <si>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</si>
  <si>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</si>
  <si>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</si>
  <si>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</si>
  <si>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</si>
  <si>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</si>
  <si>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</si>
  <si>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</si>
  <si>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</si>
  <si>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</si>
  <si>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</si>
  <si>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</si>
  <si>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</si>
  <si>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</si>
  <si>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</si>
  <si>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</si>
  <si>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</si>
  <si>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</si>
  <si>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</si>
  <si>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</si>
  <si>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</si>
  <si>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</si>
  <si>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</si>
  <si>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</si>
  <si>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</si>
  <si>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</si>
  <si>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</si>
  <si>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</si>
  <si>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</si>
  <si>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</si>
  <si>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</si>
  <si>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</si>
  <si>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</si>
  <si>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</si>
  <si>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</si>
  <si>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</si>
  <si>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</si>
  <si>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</si>
  <si>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</si>
  <si>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</si>
  <si>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</si>
  <si>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</si>
  <si>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</si>
  <si>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</si>
  <si>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</si>
  <si>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</si>
  <si>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</si>
  <si>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</si>
  <si>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</si>
  <si>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</si>
  <si>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</si>
  <si>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</si>
  <si>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</si>
  <si>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</si>
  <si>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</si>
  <si>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</si>
  <si>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</si>
  <si>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</si>
  <si>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</si>
  <si>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</si>
  <si>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</si>
  <si>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</si>
  <si>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</si>
  <si>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</si>
  <si>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</si>
  <si>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</si>
  <si>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</si>
  <si>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</si>
  <si>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</si>
  <si>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</si>
  <si>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</si>
  <si>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</si>
  <si>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</si>
  <si>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</si>
  <si>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</si>
  <si>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</si>
  <si>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</si>
  <si>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</si>
  <si>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</si>
  <si>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</si>
  <si>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</si>
  <si>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</si>
  <si>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</si>
  <si>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</si>
  <si>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</si>
  <si>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</si>
  <si>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</si>
  <si>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</si>
  <si>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</si>
  <si>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</si>
  <si>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</si>
  <si>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</si>
  <si>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</si>
  <si>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</si>
  <si>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</si>
  <si>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</si>
  <si>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</si>
  <si>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</si>
  <si>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</si>
  <si>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</si>
  <si>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</si>
  <si>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</si>
  <si>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</si>
  <si>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</si>
  <si>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</si>
  <si>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</si>
  <si>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</si>
  <si>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</si>
  <si>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</si>
  <si>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</si>
  <si>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</si>
  <si>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</si>
  <si>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</si>
  <si>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</si>
  <si>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</si>
  <si>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</si>
  <si>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</si>
  <si>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</si>
  <si>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</si>
  <si>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</si>
  <si>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</si>
  <si>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</si>
  <si>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</si>
  <si>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</si>
  <si>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</si>
  <si>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</si>
  <si>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</si>
  <si>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</si>
  <si>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</si>
  <si>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</si>
  <si>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</si>
  <si>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</si>
  <si>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</si>
  <si>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</si>
  <si>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</si>
  <si>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</si>
  <si>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</si>
  <si>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</si>
  <si>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</si>
  <si>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</si>
  <si>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</si>
  <si>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</si>
  <si>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</si>
  <si>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</si>
  <si>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</si>
  <si>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</si>
  <si>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</si>
  <si>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</si>
  <si>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</si>
  <si>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</si>
  <si>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</si>
  <si>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</si>
  <si>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</si>
  <si>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</si>
  <si>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</si>
  <si>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</si>
  <si>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</si>
  <si>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</si>
  <si>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</si>
  <si>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</si>
  <si>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</si>
  <si>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</si>
  <si>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</si>
  <si>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</si>
  <si>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</si>
  <si>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</si>
  <si>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</si>
  <si>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</si>
  <si>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</si>
  <si>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</si>
  <si>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</si>
  <si>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</si>
  <si>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</si>
  <si>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</si>
  <si>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</si>
  <si>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</si>
  <si>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</si>
  <si>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</si>
  <si>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</si>
  <si>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</si>
  <si>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</si>
  <si>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</si>
  <si>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</si>
  <si>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</si>
  <si>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</si>
  <si>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</si>
  <si>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</si>
  <si>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</si>
  <si>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</si>
  <si>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</si>
  <si>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</si>
  <si>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</si>
  <si>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</si>
  <si>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</si>
  <si>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</si>
  <si>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</si>
  <si>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</si>
  <si>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</si>
  <si>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</si>
  <si>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</si>
  <si>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</si>
  <si>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</si>
  <si>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</si>
  <si>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</si>
  <si>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</si>
  <si>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</si>
  <si>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</si>
  <si>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</si>
  <si>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</si>
  <si>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</si>
  <si>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</si>
  <si>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</si>
  <si>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</si>
  <si>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</si>
  <si>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</si>
  <si>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</si>
  <si>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</si>
  <si>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</si>
  <si>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</si>
  <si>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</si>
  <si>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</si>
  <si>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</si>
  <si>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</si>
  <si>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</si>
  <si>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</si>
  <si>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</si>
  <si>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</si>
  <si>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</si>
  <si>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</si>
  <si>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</si>
  <si>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</si>
  <si>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</si>
  <si>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</si>
  <si>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</si>
  <si>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</si>
  <si>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</si>
  <si>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</si>
  <si>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</si>
  <si>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</si>
  <si>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</si>
  <si>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</si>
  <si>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</si>
  <si>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</si>
  <si>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</si>
  <si>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</si>
  <si>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</si>
  <si>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</si>
  <si>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</si>
  <si>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</si>
  <si>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</si>
  <si>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</si>
  <si>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</si>
  <si>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</si>
  <si>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</si>
  <si>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</si>
  <si>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</si>
  <si>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</si>
  <si>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</si>
  <si>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</si>
  <si>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</si>
  <si>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</si>
  <si>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</si>
  <si>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</si>
  <si>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</si>
  <si>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</si>
  <si>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</si>
  <si>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</si>
  <si>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</si>
  <si>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</si>
  <si>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</si>
  <si>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</si>
  <si>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</si>
  <si>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</si>
  <si>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</si>
  <si>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</si>
  <si>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</si>
  <si>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</si>
  <si>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</si>
  <si>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</si>
  <si>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</si>
  <si>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</si>
  <si>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</si>
  <si>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</si>
  <si>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</si>
  <si>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</si>
  <si>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</si>
  <si>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</si>
  <si>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</si>
  <si>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</si>
  <si>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</si>
  <si>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</si>
  <si>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</si>
  <si>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</si>
  <si>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</si>
  <si>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</si>
  <si>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</si>
  <si>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</si>
  <si>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</si>
  <si>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</si>
  <si>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</si>
  <si>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</si>
  <si>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</si>
  <si>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</si>
  <si>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</si>
  <si>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</si>
  <si>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</si>
  <si>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</si>
  <si>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</si>
  <si>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</si>
  <si>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</si>
  <si>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</si>
  <si>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</si>
  <si>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</si>
  <si>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</si>
  <si>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</si>
  <si>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</si>
  <si>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</si>
  <si>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</si>
  <si>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</si>
  <si>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</si>
  <si>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</si>
  <si>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</si>
  <si>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</si>
  <si>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</si>
  <si>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</si>
  <si>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</si>
  <si>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</si>
  <si>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</si>
  <si>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</si>
  <si>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</si>
  <si>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</si>
  <si>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</si>
  <si>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</si>
  <si>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</si>
  <si>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</si>
  <si>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</si>
  <si>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</si>
  <si>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</si>
  <si>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</si>
  <si>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</si>
  <si>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</si>
  <si>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</si>
  <si>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</si>
  <si>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</si>
  <si>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</si>
  <si>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</si>
  <si>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</si>
  <si>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</si>
  <si>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</si>
  <si>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</si>
  <si>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</si>
  <si>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</si>
  <si>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</si>
  <si>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</si>
  <si>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</si>
  <si>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</si>
  <si>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</si>
  <si>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</si>
  <si>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</si>
  <si>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</si>
  <si>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</si>
  <si>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</si>
  <si>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</si>
  <si>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</si>
  <si>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</si>
  <si>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</si>
  <si>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</si>
  <si>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</si>
  <si>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</si>
  <si>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</si>
  <si>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</si>
  <si>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</si>
  <si>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</si>
  <si>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</si>
  <si>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</si>
  <si>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</si>
  <si>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</si>
  <si>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</si>
  <si>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</si>
  <si>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</si>
  <si>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</si>
  <si>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</si>
  <si>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</si>
  <si>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</si>
  <si>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</si>
  <si>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</si>
  <si>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</si>
  <si>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</si>
  <si>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</si>
  <si>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</si>
  <si>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</si>
  <si>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</si>
  <si>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</si>
  <si>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</si>
  <si>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</si>
  <si>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</si>
  <si>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</si>
  <si>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</si>
  <si>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</si>
  <si>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</si>
  <si>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</si>
  <si>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</si>
  <si>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</si>
  <si>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</si>
  <si>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</si>
  <si>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</si>
  <si>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</si>
  <si>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</si>
  <si>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</si>
  <si>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</si>
  <si>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</si>
  <si>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</si>
  <si>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</si>
  <si>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</si>
  <si>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</si>
  <si>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</si>
  <si>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</si>
  <si>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</si>
  <si>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</si>
  <si>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</si>
  <si>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</si>
  <si>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</si>
  <si>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</si>
  <si>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</si>
  <si>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</si>
  <si>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</si>
  <si>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</si>
  <si>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</si>
  <si>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</si>
  <si>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</si>
  <si>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</si>
  <si>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</si>
  <si>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</si>
  <si>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</si>
  <si>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</si>
  <si>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</si>
  <si>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</si>
  <si>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</si>
  <si>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</si>
  <si>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</si>
  <si>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</si>
  <si>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</si>
  <si>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</si>
  <si>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</si>
  <si>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</si>
  <si>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</si>
  <si>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</si>
  <si>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</si>
  <si>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</si>
  <si>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</si>
  <si>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</si>
  <si>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</si>
  <si>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</si>
  <si>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</si>
  <si>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</si>
  <si>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</si>
  <si>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</si>
  <si>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</si>
  <si>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</si>
  <si>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</si>
  <si>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</si>
  <si>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</si>
  <si>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</si>
  <si>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</si>
  <si>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</si>
  <si>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</si>
  <si>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</si>
  <si>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</si>
  <si>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</si>
  <si>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</si>
  <si>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</si>
  <si>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</si>
  <si>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</si>
  <si>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</si>
  <si>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</si>
  <si>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</si>
  <si>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</si>
  <si>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</si>
  <si>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</si>
  <si>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</si>
  <si>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</si>
  <si>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</si>
  <si>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</si>
  <si>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</si>
  <si>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</si>
  <si>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</si>
  <si>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</si>
  <si>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</si>
  <si>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</si>
  <si>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</si>
  <si>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</si>
  <si>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</si>
  <si>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</si>
  <si>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</si>
  <si>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</si>
  <si>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</si>
  <si>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</si>
  <si>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</si>
  <si>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</si>
  <si>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</si>
  <si>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</si>
  <si>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</si>
  <si>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</si>
  <si>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</si>
  <si>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</si>
  <si>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</si>
  <si>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</si>
  <si>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</si>
  <si>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</si>
  <si>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</si>
  <si>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</si>
  <si>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</si>
  <si>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</si>
  <si>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</si>
  <si>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</si>
  <si>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</si>
  <si>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</si>
  <si>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</si>
  <si>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</si>
  <si>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</si>
  <si>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</si>
  <si>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</si>
  <si>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</si>
  <si>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</si>
  <si>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</si>
  <si>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</si>
  <si>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</si>
  <si>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</si>
  <si>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</si>
  <si>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</si>
  <si>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</si>
  <si>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</si>
  <si>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</si>
  <si>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</si>
  <si>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</si>
  <si>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</si>
  <si>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</si>
  <si>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</si>
  <si>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</si>
  <si>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</si>
  <si>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</si>
  <si>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</si>
  <si>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</si>
  <si>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</si>
  <si>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</si>
  <si>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</si>
  <si>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</si>
  <si>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</si>
  <si>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</si>
  <si>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</si>
  <si>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</si>
  <si>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</si>
  <si>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</si>
  <si>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</si>
  <si>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</si>
  <si>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</si>
  <si>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</si>
  <si>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</si>
  <si>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</si>
  <si>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</si>
  <si>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</si>
  <si>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</si>
  <si>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</si>
  <si>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</si>
  <si>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</si>
  <si>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</si>
  <si>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</si>
  <si>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</si>
  <si>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</si>
  <si>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</si>
  <si>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</si>
  <si>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</si>
  <si>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</si>
  <si>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</si>
  <si>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</si>
  <si>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</si>
  <si>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</si>
  <si>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</si>
  <si>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</si>
  <si>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</si>
  <si>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</si>
  <si>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</si>
  <si>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</si>
  <si>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</si>
  <si>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</si>
  <si>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</si>
  <si>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</si>
  <si>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</si>
  <si>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</si>
  <si>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</si>
  <si>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</si>
  <si>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</si>
  <si>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</si>
  <si>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</si>
  <si>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</si>
  <si>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</si>
  <si>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</si>
  <si>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</si>
  <si>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</si>
  <si>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</si>
  <si>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</si>
  <si>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</si>
  <si>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</si>
  <si>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</si>
  <si>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</si>
  <si>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</si>
  <si>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</si>
  <si>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</si>
  <si>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</si>
  <si>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</si>
  <si>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</si>
  <si>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</si>
  <si>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</si>
  <si>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</si>
  <si>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</si>
  <si>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</si>
  <si>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</si>
  <si>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</si>
  <si>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</si>
  <si>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</si>
  <si>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</si>
  <si>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</si>
  <si>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</si>
  <si>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</si>
  <si>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</si>
  <si>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</si>
  <si>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</si>
  <si>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</si>
  <si>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</si>
  <si>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</si>
  <si>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</si>
  <si>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</si>
  <si>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</si>
  <si>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</si>
  <si>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</si>
  <si>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</si>
  <si>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</si>
  <si>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</si>
  <si>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</si>
  <si>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</si>
  <si>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</si>
  <si>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</si>
  <si>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</si>
  <si>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</si>
  <si>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</si>
  <si>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</si>
  <si>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</si>
  <si>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</si>
  <si>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</si>
  <si>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</si>
  <si>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</si>
  <si>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</si>
  <si>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</si>
  <si>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</si>
  <si>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</si>
  <si>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</si>
  <si>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</si>
  <si>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</si>
  <si>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</si>
  <si>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</si>
  <si>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</si>
  <si>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</si>
  <si>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</si>
  <si>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</si>
  <si>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</si>
  <si>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</si>
  <si>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</si>
  <si>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</si>
  <si>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</si>
  <si>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</si>
  <si>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</si>
  <si>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</si>
  <si>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</si>
  <si>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</si>
  <si>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</si>
  <si>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</si>
  <si>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</si>
  <si>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</si>
  <si>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</si>
  <si>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</si>
  <si>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</si>
  <si>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</si>
  <si>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</si>
  <si>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</si>
  <si>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</si>
  <si>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</si>
  <si>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</si>
  <si>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</si>
  <si>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</si>
  <si>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</si>
  <si>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</si>
  <si>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</si>
  <si>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</si>
  <si>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</si>
  <si>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</si>
  <si>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</si>
  <si>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</si>
  <si>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</si>
  <si>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</si>
  <si>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</si>
  <si>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</si>
  <si>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</si>
  <si>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</si>
  <si>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</si>
  <si>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</si>
  <si>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</si>
  <si>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</si>
  <si>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</si>
  <si>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</si>
  <si>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</si>
  <si>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</si>
  <si>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</si>
  <si>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</si>
  <si>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</si>
  <si>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</si>
  <si>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</si>
  <si>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</si>
  <si>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</si>
  <si>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</si>
  <si>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</si>
  <si>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</si>
  <si>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</si>
  <si>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</si>
  <si>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</si>
  <si>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</si>
  <si>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</si>
  <si>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</si>
  <si>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</si>
  <si>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</si>
  <si>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</si>
  <si>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</si>
  <si>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</si>
  <si>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</si>
  <si>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</si>
  <si>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</si>
  <si>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</si>
  <si>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</si>
  <si>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</si>
  <si>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</si>
  <si>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</si>
  <si>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</si>
  <si>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</si>
  <si>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</si>
  <si>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</si>
  <si>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</si>
  <si>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</si>
  <si>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</si>
  <si>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</si>
  <si>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</si>
  <si>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</si>
  <si>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</si>
  <si>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</si>
  <si>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</si>
  <si>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</si>
  <si>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</si>
  <si>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</si>
  <si>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</si>
  <si>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</si>
  <si>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</si>
  <si>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</si>
  <si>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</si>
  <si>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</si>
  <si>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</si>
  <si>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</si>
  <si>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</si>
  <si>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</si>
  <si>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</si>
  <si>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</si>
  <si>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</si>
  <si>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</si>
  <si>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</si>
  <si>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</si>
  <si>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</si>
  <si>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</si>
  <si>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</si>
  <si>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</si>
  <si>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</si>
  <si>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</si>
  <si>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</si>
  <si>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</si>
  <si>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</si>
  <si>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</si>
  <si>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</si>
  <si>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</si>
  <si>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</si>
  <si>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</si>
  <si>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</si>
  <si>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</si>
  <si>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</si>
  <si>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</si>
  <si>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</si>
  <si>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</si>
  <si>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</si>
  <si>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</si>
  <si>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</si>
  <si>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</si>
  <si>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</si>
  <si>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</si>
  <si>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</si>
  <si>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</si>
  <si>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</si>
  <si>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</si>
  <si>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</si>
  <si>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</si>
  <si>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</si>
  <si>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</si>
  <si>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</si>
  <si>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</si>
  <si>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</si>
  <si>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</si>
  <si>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</si>
  <si>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</si>
  <si>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</si>
  <si>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</si>
  <si>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</si>
  <si>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</si>
  <si>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</si>
  <si>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</si>
  <si>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</si>
  <si>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</si>
  <si>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</si>
  <si>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</si>
  <si>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</si>
  <si>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</si>
  <si>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</si>
  <si>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</si>
  <si>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</si>
  <si>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</si>
  <si>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</si>
  <si>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</si>
  <si>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</si>
  <si>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</si>
  <si>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</si>
  <si>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</si>
  <si>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</si>
  <si>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</si>
  <si>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</si>
  <si>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</si>
  <si>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</si>
  <si>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</si>
  <si>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</si>
  <si>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</si>
  <si>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</si>
  <si>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</si>
  <si>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</si>
  <si>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</si>
  <si>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</si>
  <si>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</si>
  <si>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</si>
  <si>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</si>
  <si>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</si>
  <si>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</si>
  <si>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</si>
  <si>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</si>
  <si>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</si>
  <si>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</si>
  <si>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</si>
  <si>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</si>
  <si>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</si>
  <si>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</si>
  <si>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</si>
  <si>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</si>
  <si>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</si>
  <si>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</si>
  <si>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</si>
  <si>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</si>
  <si>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</si>
  <si>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</si>
  <si>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</si>
  <si>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</si>
  <si>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</si>
  <si>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</si>
  <si>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</si>
  <si>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</si>
  <si>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</si>
  <si>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</si>
  <si>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</si>
  <si>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</si>
  <si>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</si>
  <si>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</si>
  <si>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</si>
  <si>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</si>
  <si>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</si>
  <si>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</si>
  <si>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</si>
  <si>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</si>
  <si>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</si>
  <si>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</si>
  <si>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</si>
  <si>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</si>
  <si>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</si>
  <si>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</si>
  <si>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</si>
  <si>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</si>
  <si>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</si>
  <si>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</si>
  <si>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</si>
  <si>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</si>
  <si>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</si>
  <si>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</si>
  <si>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</si>
  <si>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</si>
  <si>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</si>
  <si>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</si>
  <si>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</si>
  <si>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</si>
  <si>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</si>
  <si>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</si>
  <si>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</si>
  <si>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</si>
  <si>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</si>
  <si>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</si>
  <si>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</si>
  <si>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</si>
  <si>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</si>
  <si>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</si>
  <si>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</si>
  <si>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</si>
  <si>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</si>
  <si>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</si>
  <si>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</si>
  <si>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</si>
  <si>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</si>
  <si>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</si>
  <si>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</si>
  <si>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</si>
  <si>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</si>
  <si>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</si>
  <si>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</si>
  <si>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</si>
  <si>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</si>
  <si>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</si>
  <si>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</si>
  <si>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</si>
  <si>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</si>
  <si>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</si>
  <si>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</si>
  <si>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</si>
  <si>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</si>
  <si>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</si>
  <si>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</si>
  <si>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</si>
  <si>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</si>
  <si>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</si>
  <si>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</si>
  <si>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</si>
  <si>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</si>
  <si>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</si>
  <si>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</si>
  <si>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</si>
  <si>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</si>
  <si>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</si>
  <si>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</si>
  <si>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</si>
  <si>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</si>
  <si>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</si>
  <si>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</si>
  <si>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</si>
  <si>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</si>
  <si>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</si>
  <si>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</si>
  <si>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</si>
  <si>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</si>
  <si>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</si>
  <si>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</si>
  <si>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</si>
  <si>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</si>
  <si>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</si>
  <si>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</si>
  <si>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</si>
  <si>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</si>
  <si>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</si>
  <si>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</si>
  <si>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</si>
  <si>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</si>
  <si>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</si>
  <si>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</si>
  <si>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</si>
  <si>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</si>
  <si>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</si>
  <si>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</si>
  <si>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</si>
  <si>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</si>
  <si>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</si>
  <si>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</si>
  <si>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</si>
  <si>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</si>
  <si>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</si>
  <si>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</si>
  <si>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</si>
  <si>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</si>
  <si>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</si>
  <si>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</si>
  <si>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</si>
  <si>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</si>
  <si>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</si>
  <si>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</si>
  <si>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</si>
  <si>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</si>
  <si>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</si>
  <si>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</si>
  <si>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</si>
  <si>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</si>
  <si>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</si>
  <si>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</si>
  <si>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</si>
  <si>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</si>
  <si>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</si>
  <si>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</si>
  <si>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</si>
  <si>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</si>
  <si>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</si>
  <si>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</si>
  <si>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</si>
  <si>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</si>
  <si>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</si>
  <si>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</si>
  <si>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</si>
  <si>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</si>
  <si>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</si>
  <si>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</si>
  <si>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</si>
  <si>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</si>
  <si>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</si>
  <si>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</si>
  <si>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</si>
  <si>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</si>
  <si>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</si>
  <si>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</si>
  <si>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</si>
  <si>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</si>
  <si>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</si>
  <si>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</si>
  <si>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</si>
  <si>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</si>
  <si>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</si>
  <si>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</si>
  <si>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</si>
  <si>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</si>
  <si>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</si>
  <si>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</si>
  <si>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</si>
  <si>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</si>
  <si>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</si>
  <si>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</si>
  <si>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</si>
  <si>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</si>
  <si>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</si>
  <si>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</si>
  <si>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</si>
  <si>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</si>
  <si>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</si>
  <si>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</si>
  <si>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</si>
  <si>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</si>
  <si>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</si>
  <si>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</si>
  <si>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</si>
  <si>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</si>
  <si>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</si>
  <si>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</si>
  <si>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</si>
  <si>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</si>
  <si>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</si>
  <si>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</si>
  <si>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</si>
  <si>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</si>
  <si>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</si>
  <si>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</si>
  <si>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</si>
  <si>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</si>
  <si>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</si>
  <si>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</si>
  <si>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</si>
  <si>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</si>
  <si>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</si>
  <si>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</si>
  <si>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</si>
  <si>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</si>
  <si>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</si>
  <si>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</si>
  <si>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</si>
  <si>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</si>
  <si>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</si>
  <si>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</si>
  <si>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</si>
  <si>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</si>
  <si>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</si>
  <si>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</si>
  <si>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</si>
  <si>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</si>
  <si>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</si>
  <si>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</si>
  <si>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</si>
  <si>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</si>
  <si>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</si>
  <si>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</si>
  <si>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</si>
  <si>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</si>
  <si>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</si>
  <si>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</si>
  <si>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</si>
  <si>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</si>
  <si>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</si>
  <si>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</si>
  <si>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</si>
  <si>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</si>
  <si>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</si>
  <si>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</si>
  <si>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</si>
  <si>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</si>
  <si>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</si>
  <si>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</si>
  <si>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</si>
  <si>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</si>
  <si>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</si>
  <si>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</si>
  <si>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</si>
  <si>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</si>
  <si>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</si>
  <si>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</si>
  <si>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</si>
  <si>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</si>
  <si>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</si>
  <si>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</si>
  <si>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</si>
  <si>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</si>
  <si>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</si>
  <si>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</si>
  <si>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</si>
  <si>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</si>
  <si>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</si>
  <si>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</si>
  <si>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</si>
  <si>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</si>
  <si>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</si>
  <si>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</si>
  <si>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</si>
  <si>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</si>
  <si>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</si>
  <si>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</si>
  <si>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</si>
  <si>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</si>
  <si>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</si>
  <si>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</si>
  <si>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</si>
  <si>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</si>
  <si>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</si>
  <si>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</si>
  <si>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</si>
  <si>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</si>
  <si>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</si>
  <si>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</si>
  <si>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</si>
  <si>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</si>
  <si>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</si>
  <si>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</si>
  <si>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</si>
  <si>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</si>
  <si>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</si>
  <si>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</si>
  <si>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</si>
  <si>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</si>
  <si>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</si>
  <si>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</si>
  <si>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</si>
  <si>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</si>
  <si>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</si>
  <si>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</si>
  <si>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</si>
  <si>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</si>
  <si>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</si>
  <si>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</si>
  <si>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</si>
  <si>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</si>
  <si>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</si>
  <si>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</si>
  <si>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</si>
  <si>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</si>
  <si>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</si>
  <si>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</si>
  <si>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</si>
  <si>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</si>
  <si>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</si>
  <si>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</si>
  <si>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</si>
  <si>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</si>
  <si>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</si>
  <si>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</si>
  <si>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</si>
  <si>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</si>
  <si>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</si>
  <si>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</si>
  <si>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</si>
  <si>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</si>
  <si>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</si>
  <si>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</si>
  <si>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</si>
  <si>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</si>
  <si>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</si>
  <si>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</si>
  <si>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</si>
  <si>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</si>
  <si>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</si>
  <si>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</si>
  <si>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</si>
  <si>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</si>
  <si>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</si>
  <si>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</si>
  <si>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</si>
  <si>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</si>
  <si>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</si>
  <si>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</si>
  <si>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</si>
  <si>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</si>
  <si>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</si>
  <si>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</si>
  <si>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</si>
  <si>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</si>
  <si>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</si>
  <si>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</si>
  <si>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</si>
  <si>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</si>
  <si>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</si>
  <si>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</si>
  <si>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</si>
  <si>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</si>
  <si>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</si>
  <si>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</si>
  <si>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</si>
  <si>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</si>
  <si>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</si>
  <si>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</si>
  <si>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</si>
  <si>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</si>
  <si>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</si>
  <si>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</si>
  <si>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</si>
  <si>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</si>
  <si>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</si>
  <si>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</si>
  <si>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</si>
  <si>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</si>
  <si>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</si>
  <si>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</si>
  <si>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</si>
  <si>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</si>
  <si>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</si>
  <si>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</si>
  <si>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</si>
  <si>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</si>
  <si>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</si>
  <si>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</si>
  <si>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</si>
  <si>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</si>
  <si>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</si>
  <si>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</si>
  <si>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</si>
  <si>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</si>
  <si>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</si>
  <si>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</si>
  <si>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</si>
  <si>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</si>
  <si>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</si>
  <si>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</si>
  <si>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</si>
  <si>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</si>
  <si>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</si>
  <si>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</si>
  <si>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</si>
  <si>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</si>
  <si>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</si>
  <si>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</si>
  <si>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</si>
  <si>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</si>
  <si>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</si>
  <si>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</si>
  <si>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</si>
  <si>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</si>
  <si>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</si>
  <si>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</si>
  <si>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</si>
  <si>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</si>
  <si>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</si>
  <si>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</si>
  <si>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</si>
  <si>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</si>
  <si>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</si>
  <si>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</si>
  <si>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</si>
  <si>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</si>
  <si>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</si>
  <si>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</si>
  <si>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</si>
  <si>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</si>
  <si>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</si>
  <si>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</si>
  <si>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</si>
  <si>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</si>
  <si>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</si>
  <si>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</si>
  <si>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</si>
  <si>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</si>
  <si>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</si>
  <si>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</si>
  <si>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</si>
  <si>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</si>
  <si>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</si>
  <si>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</si>
  <si>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</si>
  <si>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</si>
  <si>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</si>
  <si>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</si>
  <si>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</si>
  <si>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</si>
  <si>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</si>
  <si>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</si>
  <si>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</si>
  <si>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</si>
  <si>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</si>
  <si>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</si>
  <si>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</si>
  <si>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</si>
  <si>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</si>
  <si>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</si>
  <si>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</si>
  <si>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</si>
  <si>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</si>
  <si>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</si>
  <si>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</si>
  <si>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</si>
  <si>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</si>
  <si>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</si>
  <si>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</si>
  <si>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</si>
  <si>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</si>
  <si>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</si>
  <si>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</si>
  <si>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</si>
  <si>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</si>
  <si>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</si>
  <si>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</si>
  <si>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</si>
  <si>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</si>
  <si>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</si>
  <si>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</si>
  <si>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</si>
  <si>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</si>
  <si>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</si>
  <si>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</si>
  <si>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</si>
  <si>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</si>
  <si>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</si>
  <si>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</si>
  <si>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</si>
  <si>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</si>
  <si>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</si>
  <si>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</si>
  <si>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</si>
  <si>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</si>
  <si>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</si>
  <si>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</si>
  <si>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</si>
  <si>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</si>
  <si>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</si>
  <si>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</si>
  <si>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</si>
  <si>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</si>
  <si>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</si>
  <si>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</si>
  <si>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</si>
  <si>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</si>
  <si>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</si>
  <si>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</si>
  <si>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</si>
  <si>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</si>
  <si>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</si>
  <si>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</si>
  <si>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</si>
  <si>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</si>
  <si>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</si>
  <si>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</si>
  <si>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</si>
  <si>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</si>
  <si>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</si>
  <si>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</si>
  <si>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</si>
  <si>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</si>
  <si>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</si>
  <si>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</si>
  <si>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</si>
  <si>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</si>
  <si>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</si>
  <si>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</si>
  <si>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</si>
  <si>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</si>
  <si>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</si>
  <si>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</si>
  <si>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</si>
  <si>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</si>
  <si>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</si>
  <si>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</si>
  <si>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</si>
  <si>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</si>
  <si>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</si>
  <si>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</si>
  <si>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</si>
  <si>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</si>
  <si>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</si>
  <si>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</si>
  <si>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</si>
  <si>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</si>
  <si>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</si>
  <si>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</si>
  <si>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</si>
  <si>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</si>
  <si>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</si>
  <si>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</si>
  <si>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</si>
  <si>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</si>
  <si>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</si>
  <si>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</si>
  <si>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</si>
  <si>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</si>
  <si>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</si>
  <si>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</si>
  <si>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</si>
  <si>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</si>
  <si>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</si>
  <si>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</si>
  <si>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</si>
  <si>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</si>
  <si>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</si>
  <si>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</si>
  <si>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</si>
  <si>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</si>
  <si>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</si>
  <si>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</si>
  <si>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</si>
  <si>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</si>
  <si>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</si>
  <si>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</si>
  <si>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</si>
  <si>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</si>
  <si>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</si>
  <si>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</si>
  <si>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</si>
  <si>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</si>
  <si>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</si>
  <si>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</si>
  <si>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</si>
  <si>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</si>
  <si>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</si>
  <si>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</si>
  <si>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</si>
  <si>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</si>
  <si>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</si>
  <si>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</si>
  <si>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</si>
  <si>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</si>
  <si>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</si>
  <si>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</si>
  <si>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</si>
  <si>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</si>
  <si>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</si>
  <si>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</si>
  <si>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</si>
  <si>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</si>
  <si>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</si>
  <si>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</si>
  <si>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</si>
  <si>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</si>
  <si>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</si>
  <si>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</si>
  <si>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</si>
  <si>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</si>
  <si>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</si>
  <si>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</si>
  <si>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</si>
  <si>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</si>
  <si>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</si>
  <si>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</si>
  <si>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</si>
  <si>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</si>
  <si>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</si>
  <si>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</si>
  <si>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</si>
  <si>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</si>
  <si>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</si>
  <si>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</si>
  <si>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</si>
  <si>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</si>
  <si>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</si>
  <si>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</si>
  <si>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</si>
  <si>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</si>
  <si>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</si>
  <si>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</si>
  <si>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</si>
  <si>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</si>
  <si>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</si>
  <si>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</si>
  <si>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</si>
  <si>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</si>
  <si>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</si>
  <si>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</si>
  <si>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</si>
  <si>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</si>
  <si>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</si>
  <si>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</si>
  <si>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</si>
  <si>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</si>
  <si>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</si>
  <si>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</si>
  <si>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</si>
  <si>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</si>
  <si>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</si>
  <si>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</si>
  <si>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</si>
  <si>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</si>
  <si>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</si>
  <si>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</si>
  <si>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</si>
  <si>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</si>
  <si>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</si>
  <si>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</si>
  <si>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</si>
  <si>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</si>
  <si>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</si>
  <si>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</si>
  <si>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</si>
  <si>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</si>
  <si>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</si>
  <si>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</si>
  <si>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</si>
  <si>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</si>
  <si>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</si>
  <si>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</si>
  <si>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</si>
  <si>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</si>
  <si>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</si>
  <si>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</si>
  <si>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</si>
  <si>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</si>
  <si>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</si>
  <si>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</si>
  <si>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</si>
  <si>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</si>
  <si>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</si>
  <si>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</si>
  <si>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</si>
  <si>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</si>
  <si>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</si>
  <si>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</si>
  <si>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</si>
  <si>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</si>
  <si>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</si>
  <si>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</si>
  <si>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</si>
  <si>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</si>
  <si>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</si>
  <si>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</si>
  <si>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</si>
  <si>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</si>
  <si>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</si>
  <si>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</si>
  <si>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</si>
  <si>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</si>
  <si>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</si>
  <si>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</si>
  <si>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</si>
  <si>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</si>
  <si>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</si>
  <si>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</si>
  <si>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</si>
  <si>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</si>
  <si>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</si>
  <si>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</si>
  <si>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</si>
  <si>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</si>
  <si>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</si>
  <si>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</si>
  <si>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</si>
  <si>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</si>
  <si>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</si>
  <si>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</si>
  <si>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</si>
  <si>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</si>
  <si>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</si>
  <si>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</si>
  <si>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</si>
  <si>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</si>
  <si>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</si>
  <si>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</si>
  <si>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</si>
  <si>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</si>
  <si>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</si>
  <si>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</si>
  <si>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</si>
  <si>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</si>
  <si>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</si>
  <si>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</si>
  <si>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</si>
  <si>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</si>
  <si>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</si>
  <si>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</si>
  <si>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</si>
  <si>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</si>
  <si>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</si>
  <si>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</si>
  <si>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</si>
  <si>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</si>
  <si>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</si>
  <si>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</si>
  <si>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</si>
  <si>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</si>
  <si>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</si>
  <si>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</si>
  <si>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</si>
  <si>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</si>
  <si>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</si>
  <si>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</si>
  <si>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</si>
  <si>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</si>
  <si>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</si>
  <si>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</si>
  <si>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</si>
  <si>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</si>
  <si>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</si>
  <si>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</si>
  <si>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</si>
  <si>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</si>
  <si>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</si>
  <si>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</si>
  <si>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</si>
  <si>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</si>
  <si>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</si>
  <si>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</si>
  <si>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</si>
  <si>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</si>
  <si>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</si>
  <si>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</si>
  <si>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</si>
  <si>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</si>
  <si>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</si>
  <si>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</si>
  <si>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</si>
  <si>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</si>
  <si>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</si>
  <si>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</si>
  <si>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</si>
  <si>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</si>
  <si>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</si>
  <si>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</si>
  <si>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</si>
  <si>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</si>
  <si>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</si>
  <si>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</si>
  <si>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</si>
  <si>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</si>
  <si>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</si>
  <si>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</si>
  <si>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</si>
  <si>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</si>
  <si>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</si>
  <si>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</si>
  <si>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</si>
  <si>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</si>
  <si>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</si>
  <si>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</si>
  <si>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</si>
  <si>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</si>
  <si>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</si>
  <si>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</si>
  <si>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</si>
  <si>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</si>
  <si>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</si>
  <si>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</si>
  <si>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</si>
  <si>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</si>
  <si>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</si>
  <si>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</si>
  <si>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</si>
  <si>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</si>
  <si>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</si>
  <si>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</si>
  <si>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</si>
  <si>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</si>
  <si>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</si>
  <si>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</si>
  <si>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</si>
  <si>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</si>
  <si>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</si>
  <si>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</si>
  <si>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</si>
  <si>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</si>
  <si>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</si>
  <si>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</si>
  <si>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</si>
  <si>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</si>
  <si>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</si>
  <si>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</si>
  <si>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</si>
  <si>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</si>
  <si>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</si>
  <si>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</si>
  <si>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</si>
  <si>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</si>
  <si>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</si>
  <si>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</si>
  <si>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</si>
  <si>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</si>
  <si>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</si>
  <si>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</si>
  <si>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</si>
  <si>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</si>
  <si>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</si>
  <si>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</si>
  <si>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</si>
  <si>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</si>
  <si>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</si>
  <si>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</si>
  <si>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</si>
  <si>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</si>
  <si>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</si>
  <si>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</si>
  <si>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</si>
  <si>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</si>
  <si>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</si>
  <si>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</si>
  <si>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</si>
  <si>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</si>
  <si>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</si>
  <si>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</si>
  <si>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</si>
  <si>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</si>
  <si>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</si>
  <si>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</si>
  <si>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</si>
  <si>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</si>
  <si>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</si>
  <si>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</si>
  <si>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</si>
  <si>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</si>
  <si>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</si>
  <si>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</si>
  <si>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</si>
  <si>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</si>
  <si>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</si>
  <si>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</si>
  <si>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</si>
  <si>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</si>
  <si>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</si>
  <si>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</si>
  <si>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</si>
  <si>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</si>
  <si>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</si>
  <si>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</si>
  <si>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</si>
  <si>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</si>
  <si>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</si>
  <si>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</si>
  <si>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</si>
  <si>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</si>
  <si>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</si>
  <si>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</si>
  <si>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</si>
  <si>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</si>
  <si>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</si>
  <si>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</si>
  <si>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</si>
  <si>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</si>
  <si>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</si>
  <si>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</si>
  <si>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</si>
  <si>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</si>
  <si>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</si>
  <si>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</si>
  <si>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</si>
  <si>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</si>
  <si>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</si>
  <si>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</si>
  <si>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</si>
  <si>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</si>
  <si>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</si>
  <si>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</si>
  <si>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</si>
  <si>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</si>
  <si>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</si>
  <si>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</si>
  <si>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</si>
  <si>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</si>
  <si>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</si>
  <si>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</si>
  <si>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</si>
  <si>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</si>
  <si>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</si>
  <si>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</si>
  <si>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</si>
  <si>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</si>
  <si>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</si>
  <si>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</si>
  <si>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</si>
  <si>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</si>
  <si>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</si>
  <si>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</si>
  <si>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</si>
  <si>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</si>
  <si>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</si>
  <si>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</si>
  <si>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</si>
  <si>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</si>
  <si>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</si>
  <si>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</si>
  <si>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</si>
  <si>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</si>
  <si>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</si>
  <si>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</si>
  <si>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</si>
  <si>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</si>
  <si>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</si>
  <si>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</si>
  <si>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</si>
  <si>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</si>
  <si>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</si>
  <si>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</si>
  <si>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</si>
  <si>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</si>
  <si>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</si>
  <si>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</si>
  <si>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</si>
  <si>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</si>
  <si>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</si>
  <si>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</si>
  <si>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</si>
  <si>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</si>
  <si>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</si>
  <si>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</si>
  <si>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</si>
  <si>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</si>
  <si>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</si>
  <si>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</si>
  <si>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</si>
  <si>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</si>
  <si>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</si>
  <si>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</si>
  <si>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</si>
  <si>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</si>
  <si>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</si>
  <si>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</si>
  <si>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</si>
  <si>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</si>
  <si>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</si>
  <si>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</si>
  <si>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</si>
  <si>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</si>
  <si>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</si>
  <si>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</si>
  <si>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</si>
  <si>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</si>
  <si>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</si>
  <si>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</si>
  <si>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</si>
  <si>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</si>
  <si>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</si>
  <si>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</si>
  <si>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</si>
  <si>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</si>
  <si>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</si>
  <si>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</si>
  <si>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</si>
  <si>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</si>
  <si>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</si>
  <si>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</si>
  <si>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</si>
  <si>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</si>
  <si>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</si>
  <si>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</si>
  <si>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</si>
  <si>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</si>
  <si>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</si>
  <si>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</si>
  <si>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</si>
  <si>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</si>
  <si>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</si>
  <si>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</si>
  <si>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</si>
  <si>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</si>
  <si>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</si>
  <si>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</si>
  <si>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</si>
  <si>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</si>
  <si>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</si>
  <si>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</si>
  <si>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</si>
  <si>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</si>
  <si>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</si>
  <si>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</si>
  <si>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</si>
  <si>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</si>
  <si>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</si>
  <si>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</si>
  <si>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</si>
  <si>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</si>
  <si>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</si>
  <si>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</si>
  <si>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</si>
  <si>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</si>
  <si>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</si>
  <si>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</si>
  <si>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</si>
  <si>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</si>
  <si>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</si>
  <si>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</si>
  <si>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</si>
  <si>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</si>
  <si>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</si>
  <si>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</si>
  <si>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</si>
  <si>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</si>
  <si>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</si>
  <si>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</si>
  <si>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</si>
  <si>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</si>
  <si>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</si>
  <si>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</si>
  <si>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</si>
  <si>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</si>
  <si>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</si>
  <si>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</si>
  <si>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</si>
  <si>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</si>
  <si>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</si>
  <si>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</si>
  <si>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</si>
  <si>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</si>
  <si>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</si>
  <si>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</si>
  <si>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</si>
  <si>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</si>
  <si>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</si>
  <si>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</si>
  <si>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</si>
  <si>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</si>
  <si>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</si>
  <si>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</si>
  <si>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</si>
  <si>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</si>
  <si>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</si>
  <si>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</si>
  <si>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</si>
  <si>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</si>
  <si>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</si>
  <si>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</si>
  <si>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</si>
  <si>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</si>
  <si>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</si>
  <si>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</si>
  <si>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</si>
  <si>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</si>
  <si>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</si>
  <si>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</si>
  <si>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</si>
  <si>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</si>
  <si>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</si>
  <si>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</si>
  <si>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</si>
  <si>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</si>
  <si>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</si>
  <si>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</si>
  <si>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</si>
  <si>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</si>
  <si>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</si>
  <si>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</si>
  <si>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</si>
  <si>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</si>
  <si>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</si>
  <si>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</si>
  <si>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</si>
  <si>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</si>
  <si>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</si>
  <si>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</si>
  <si>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</si>
  <si>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</si>
  <si>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</si>
  <si>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</si>
  <si>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</si>
  <si>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</si>
  <si>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</si>
  <si>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</si>
  <si>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</si>
  <si>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</si>
  <si>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</si>
  <si>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</si>
  <si>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</si>
  <si>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</si>
  <si>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</si>
  <si>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</si>
  <si>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</si>
  <si>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</si>
  <si>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</si>
  <si>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</si>
  <si>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</si>
  <si>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</si>
  <si>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</si>
  <si>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</si>
  <si>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</si>
  <si>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</si>
  <si>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</si>
  <si>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</si>
  <si>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</si>
  <si>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</si>
  <si>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</si>
  <si>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</si>
  <si>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</si>
  <si>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</si>
  <si>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</si>
  <si>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</si>
  <si>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</si>
  <si>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</si>
  <si>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</si>
  <si>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</si>
  <si>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</si>
  <si>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</si>
  <si>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</si>
  <si>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</si>
  <si>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</si>
  <si>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</si>
  <si>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</si>
  <si>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</si>
  <si>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</si>
  <si>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</si>
  <si>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</si>
  <si>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</si>
  <si>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</si>
  <si>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</si>
  <si>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</si>
  <si>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</si>
  <si>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</si>
  <si>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</si>
  <si>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</si>
  <si>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</si>
  <si>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</si>
  <si>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</si>
  <si>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</si>
  <si>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</si>
  <si>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</si>
  <si>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</si>
  <si>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</si>
  <si>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</si>
  <si>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</si>
  <si>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</si>
  <si>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</si>
  <si>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</si>
  <si>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</si>
  <si>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</si>
  <si>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</si>
  <si>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</si>
  <si>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</si>
  <si>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</si>
  <si>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</si>
  <si>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</si>
  <si>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</si>
  <si>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</si>
  <si>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</si>
  <si>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</si>
  <si>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</si>
  <si>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</si>
  <si>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</si>
  <si>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</si>
  <si>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</si>
  <si>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</si>
  <si>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</si>
  <si>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</si>
  <si>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</si>
  <si>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</si>
  <si>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</si>
  <si>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</si>
  <si>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</si>
  <si>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</si>
  <si>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</si>
  <si>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</si>
  <si>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</si>
  <si>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</si>
  <si>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</si>
  <si>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</si>
  <si>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</si>
  <si>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</si>
  <si>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</si>
  <si>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</si>
  <si>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</si>
  <si>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</si>
  <si>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</si>
  <si>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</si>
  <si>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</si>
  <si>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</si>
  <si>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</si>
  <si>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</si>
  <si>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</si>
  <si>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</si>
  <si>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</si>
  <si>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</si>
  <si>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</si>
  <si>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</si>
  <si>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</si>
  <si>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</si>
  <si>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</si>
  <si>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</si>
  <si>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</si>
  <si>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</si>
  <si>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</si>
  <si>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</si>
  <si>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</si>
  <si>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</si>
  <si>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</si>
  <si>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</si>
  <si>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</si>
  <si>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</si>
  <si>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</si>
  <si>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</si>
  <si>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</si>
  <si>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</si>
  <si>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</si>
  <si>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</si>
  <si>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</si>
  <si>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</si>
  <si>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</si>
  <si>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</si>
  <si>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</si>
  <si>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</si>
  <si>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</si>
  <si>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</si>
  <si>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</si>
  <si>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</si>
  <si>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</si>
  <si>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</si>
  <si>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</si>
  <si>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</si>
  <si>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</si>
  <si>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</si>
  <si>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</si>
  <si>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</si>
  <si>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</si>
  <si>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</si>
  <si>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</si>
  <si>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</si>
  <si>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</si>
  <si>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</si>
  <si>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</si>
  <si>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</si>
  <si>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</si>
  <si>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</si>
  <si>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</si>
  <si>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</si>
  <si>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</si>
  <si>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</si>
  <si>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</si>
  <si>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</si>
  <si>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</si>
  <si>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</si>
  <si>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</si>
  <si>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</si>
  <si>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</si>
  <si>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</si>
  <si>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</si>
  <si>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</si>
  <si>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</si>
  <si>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</si>
  <si>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</si>
  <si>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</si>
  <si>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</si>
  <si>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</si>
  <si>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</si>
  <si>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</si>
  <si>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</si>
  <si>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</si>
  <si>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</si>
  <si>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</si>
  <si>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</si>
  <si>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</si>
  <si>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</si>
  <si>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</si>
  <si>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</si>
  <si>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</si>
  <si>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</si>
  <si>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</si>
  <si>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</si>
  <si>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</si>
  <si>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</si>
  <si>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</si>
  <si>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</si>
  <si>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</si>
  <si>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</si>
  <si>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</si>
  <si>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</si>
  <si>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</si>
  <si>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</si>
  <si>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</si>
  <si>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</si>
  <si>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</si>
  <si>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</si>
  <si>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</si>
  <si>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</si>
  <si>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</si>
  <si>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</si>
  <si>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</si>
  <si>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</si>
  <si>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</si>
  <si>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</si>
  <si>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</si>
  <si>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</si>
  <si>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</si>
  <si>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</si>
  <si>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</si>
  <si>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</si>
  <si>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</si>
  <si>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</si>
  <si>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</si>
  <si>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</si>
  <si>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</si>
  <si>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</si>
  <si>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</si>
  <si>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</si>
  <si>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</si>
  <si>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</si>
  <si>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</si>
  <si>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</si>
  <si>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</si>
  <si>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</si>
  <si>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</si>
  <si>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</si>
  <si>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</si>
  <si>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</si>
  <si>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</si>
  <si>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</si>
  <si>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</si>
  <si>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</si>
  <si>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</si>
  <si>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</si>
  <si>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</si>
  <si>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</si>
  <si>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</si>
  <si>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</si>
  <si>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</si>
  <si>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</si>
  <si>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</si>
  <si>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</si>
  <si>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</si>
  <si>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</si>
  <si>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</si>
  <si>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</si>
  <si>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</si>
  <si>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</si>
  <si>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</si>
  <si>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</si>
  <si>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</si>
  <si>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</si>
  <si>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</si>
  <si>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</si>
  <si>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</si>
  <si>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</si>
  <si>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</si>
  <si>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</si>
  <si>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</si>
  <si>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</si>
  <si>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</si>
  <si>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</si>
  <si>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</si>
  <si>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</si>
  <si>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</si>
  <si>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</si>
  <si>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</si>
  <si>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</si>
  <si>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</si>
  <si>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</si>
  <si>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</si>
  <si>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</si>
  <si>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</si>
  <si>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</si>
  <si>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</si>
  <si>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</si>
  <si>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</si>
  <si>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</si>
  <si>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</si>
  <si>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</si>
  <si>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</si>
  <si>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</si>
  <si>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</si>
  <si>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</si>
  <si>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</si>
  <si>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</si>
  <si>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</si>
  <si>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</si>
  <si>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</si>
  <si>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</si>
  <si>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</si>
  <si>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</si>
  <si>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</si>
  <si>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</si>
  <si>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</si>
  <si>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</si>
  <si>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</si>
  <si>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</si>
  <si>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</si>
  <si>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</si>
  <si>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</si>
  <si>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</si>
  <si>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</si>
  <si>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</si>
  <si>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</si>
  <si>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</si>
  <si>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</si>
  <si>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</si>
  <si>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</si>
  <si>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</si>
  <si>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</si>
  <si>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</si>
  <si>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</si>
  <si>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</si>
  <si>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</si>
  <si>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</si>
  <si>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</si>
  <si>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</si>
  <si>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</si>
  <si>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</si>
  <si>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</si>
  <si>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</si>
  <si>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</si>
  <si>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</si>
  <si>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</si>
  <si>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</si>
  <si>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</si>
  <si>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</si>
  <si>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</si>
  <si>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</si>
  <si>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</si>
  <si>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</si>
  <si>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</si>
  <si>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</si>
  <si>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</si>
  <si>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</si>
  <si>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</si>
  <si>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</si>
  <si>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</si>
  <si>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</si>
  <si>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</si>
  <si>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</si>
  <si>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</si>
  <si>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</si>
  <si>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</si>
  <si>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</si>
  <si>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</si>
  <si>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</si>
  <si>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</si>
  <si>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</si>
  <si>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</si>
  <si>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</si>
  <si>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</si>
  <si>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</si>
  <si>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</si>
  <si>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</si>
  <si>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</si>
  <si>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</si>
  <si>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</si>
  <si>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</si>
  <si>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</si>
  <si>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</si>
  <si>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</si>
  <si>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</si>
  <si>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</si>
  <si>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</si>
  <si>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</si>
  <si>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</si>
  <si>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</si>
  <si>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</si>
  <si>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</si>
  <si>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</si>
  <si>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</si>
  <si>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</si>
  <si>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</si>
  <si>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</si>
  <si>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</si>
  <si>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</si>
  <si>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</si>
  <si>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</si>
  <si>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</si>
  <si>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</si>
  <si>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</si>
  <si>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</si>
  <si>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</si>
  <si>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</si>
  <si>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</si>
  <si>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</si>
  <si>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</si>
  <si>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</si>
  <si>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</si>
  <si>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</si>
  <si>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</si>
  <si>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</si>
  <si>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</si>
  <si>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</si>
  <si>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</si>
  <si>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</si>
  <si>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</si>
  <si>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</si>
  <si>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</si>
  <si>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</si>
  <si>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</si>
  <si>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</si>
  <si>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</si>
  <si>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</si>
  <si>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</si>
  <si>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</si>
  <si>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</si>
  <si>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</si>
  <si>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</si>
  <si>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</si>
  <si>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</si>
  <si>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</si>
  <si>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</si>
  <si>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</si>
  <si>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</si>
  <si>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</si>
  <si>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</si>
  <si>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</si>
  <si>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</si>
  <si>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</si>
  <si>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</si>
  <si>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</si>
  <si>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</si>
  <si>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</si>
  <si>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</si>
  <si>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</si>
  <si>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</si>
  <si>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</si>
  <si>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</si>
  <si>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</si>
  <si>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</si>
  <si>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</si>
  <si>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</si>
  <si>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</si>
  <si>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</si>
  <si>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</si>
  <si>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</si>
  <si>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</si>
  <si>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</si>
  <si>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</si>
  <si>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</si>
  <si>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</si>
  <si>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</si>
  <si>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</si>
  <si>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</si>
  <si>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</si>
  <si>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</si>
  <si>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</si>
  <si>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</si>
  <si>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</si>
  <si>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</si>
  <si>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</si>
  <si>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</si>
  <si>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</si>
  <si>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</si>
  <si>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</si>
  <si>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</si>
  <si>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</si>
  <si>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</si>
  <si>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</si>
  <si>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</si>
  <si>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</si>
  <si>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</si>
  <si>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</si>
  <si>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</si>
  <si>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</si>
  <si>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</si>
  <si>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</si>
  <si>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</si>
  <si>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</si>
  <si>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</si>
  <si>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</si>
  <si>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</si>
  <si>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</si>
  <si>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</si>
  <si>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</si>
  <si>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</si>
  <si>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</si>
  <si>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</si>
  <si>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</si>
  <si>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</si>
  <si>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</si>
  <si>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</si>
  <si>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</si>
  <si>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</si>
  <si>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</si>
  <si>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</si>
  <si>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</si>
  <si>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</si>
  <si>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</si>
  <si>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</si>
  <si>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</si>
  <si>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</si>
  <si>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</si>
  <si>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</si>
  <si>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</si>
  <si>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</si>
  <si>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</si>
  <si>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</si>
  <si>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</si>
  <si>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</si>
  <si>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</si>
  <si>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</si>
  <si>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</si>
  <si>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</si>
  <si>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</si>
  <si>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</si>
  <si>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</si>
  <si>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</si>
  <si>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</si>
  <si>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</si>
  <si>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</si>
  <si>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</si>
  <si>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</si>
  <si>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</si>
  <si>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</si>
  <si>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</si>
  <si>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</si>
  <si>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</si>
  <si>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</si>
  <si>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</si>
  <si>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</si>
  <si>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</si>
  <si>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</si>
  <si>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</si>
  <si>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</si>
  <si>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</si>
  <si>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</si>
  <si>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</si>
  <si>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</si>
  <si>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</si>
  <si>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</si>
  <si>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</si>
  <si>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</si>
  <si>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</si>
  <si>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</si>
  <si>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</si>
  <si>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</si>
  <si>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</si>
  <si>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</si>
  <si>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</si>
  <si>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</si>
  <si>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</si>
  <si>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</si>
  <si>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</si>
  <si>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</si>
  <si>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</si>
  <si>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</si>
  <si>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</si>
  <si>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</si>
  <si>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</si>
  <si>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</si>
  <si>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</si>
  <si>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</si>
  <si>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</si>
  <si>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</si>
  <si>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</si>
  <si>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</si>
  <si>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</si>
  <si>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</si>
  <si>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</si>
  <si>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</si>
  <si>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</si>
  <si>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</si>
  <si>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</si>
  <si>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</si>
  <si>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</si>
  <si>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</si>
  <si>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</si>
  <si>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</si>
  <si>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</si>
  <si>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</si>
  <si>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</si>
  <si>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</si>
  <si>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</si>
  <si>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</si>
  <si>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</si>
  <si>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</si>
  <si>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</si>
  <si>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</si>
  <si>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</si>
  <si>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</si>
  <si>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</si>
  <si>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</si>
  <si>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</si>
  <si>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</si>
  <si>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</si>
  <si>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</si>
  <si>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</si>
  <si>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</si>
  <si>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</si>
  <si>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</si>
  <si>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</si>
  <si>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</si>
  <si>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</si>
  <si>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</si>
  <si>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</si>
  <si>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</si>
  <si>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</si>
  <si>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</si>
  <si>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</si>
  <si>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</si>
  <si>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</si>
  <si>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</si>
  <si>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</si>
  <si>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</si>
  <si>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</si>
  <si>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</si>
  <si>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</si>
  <si>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</si>
  <si>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</si>
  <si>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</si>
  <si>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</si>
  <si>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</si>
  <si>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</si>
  <si>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</si>
  <si>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</si>
  <si>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</si>
  <si>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</si>
  <si>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</si>
  <si>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</si>
  <si>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</si>
  <si>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</si>
  <si>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</si>
  <si>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</si>
  <si>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</si>
  <si>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</si>
  <si>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</si>
  <si>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</si>
  <si>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</si>
  <si>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</si>
  <si>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</si>
  <si>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</si>
  <si>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</si>
  <si>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</si>
  <si>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</si>
  <si>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</si>
  <si>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</si>
  <si>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</si>
  <si>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</si>
  <si>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</si>
  <si>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</si>
  <si>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</si>
  <si>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</si>
  <si>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</si>
  <si>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</si>
  <si>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</si>
  <si>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</si>
  <si>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</si>
  <si>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</si>
  <si>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</si>
  <si>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</si>
  <si>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</si>
  <si>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</si>
  <si>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</si>
  <si>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</si>
  <si>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</si>
  <si>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</si>
  <si>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</si>
  <si>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</si>
  <si>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</si>
  <si>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</si>
  <si>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</si>
  <si>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</si>
  <si>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</si>
  <si>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</si>
  <si>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</si>
  <si>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</si>
  <si>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</si>
  <si>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</si>
  <si>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</si>
  <si>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</si>
  <si>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</si>
  <si>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</si>
  <si>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</si>
  <si>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</si>
  <si>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</si>
  <si>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</si>
  <si>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</si>
  <si>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</si>
  <si>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</si>
  <si>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</si>
  <si>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</si>
  <si>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</si>
  <si>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</si>
  <si>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</si>
  <si>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</si>
  <si>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</si>
  <si>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</si>
  <si>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</si>
  <si>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</si>
  <si>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</si>
  <si>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</si>
  <si>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</si>
  <si>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</si>
  <si>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</si>
  <si>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</si>
  <si>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</si>
  <si>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</si>
  <si>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</si>
  <si>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</si>
  <si>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</si>
  <si>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</si>
  <si>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</si>
  <si>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</si>
  <si>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</si>
  <si>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</si>
  <si>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</si>
  <si>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</si>
  <si>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</si>
  <si>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</si>
  <si>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</si>
  <si>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</si>
  <si>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</si>
  <si>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</si>
  <si>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</si>
  <si>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</si>
  <si>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</si>
  <si>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</si>
  <si>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</si>
  <si>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</si>
  <si>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</si>
  <si>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</si>
  <si>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</si>
  <si>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</si>
  <si>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</si>
  <si>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</si>
  <si>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</si>
  <si>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</si>
  <si>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</si>
  <si>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</si>
  <si>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</si>
  <si>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</si>
  <si>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</si>
  <si>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</si>
  <si>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</si>
  <si>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</si>
  <si>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</si>
  <si>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</si>
  <si>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</si>
  <si>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</si>
  <si>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</si>
  <si>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</si>
  <si>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</si>
  <si>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</si>
  <si>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</si>
  <si>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</si>
  <si>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</si>
  <si>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</si>
  <si>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</si>
  <si>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</si>
  <si>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</si>
  <si>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</si>
  <si>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</si>
  <si>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</si>
  <si>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</si>
  <si>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</si>
  <si>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</si>
  <si>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</si>
  <si>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</si>
  <si>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</si>
  <si>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</si>
  <si>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</si>
  <si>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</si>
  <si>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</si>
  <si>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</si>
  <si>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</si>
  <si>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</si>
  <si>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</si>
  <si>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</si>
  <si>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</si>
  <si>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</si>
  <si>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</si>
  <si>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</si>
  <si>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</si>
  <si>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</si>
  <si>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</si>
  <si>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</si>
  <si>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</si>
  <si>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</si>
  <si>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</si>
  <si>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</si>
  <si>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</si>
  <si>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</si>
  <si>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</si>
  <si>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</si>
  <si>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</si>
  <si>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</si>
  <si>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</si>
  <si>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</si>
  <si>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</si>
  <si>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</si>
  <si>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</si>
  <si>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</si>
  <si>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</si>
  <si>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</si>
  <si>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</si>
  <si>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</si>
  <si>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</si>
  <si>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</si>
  <si>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</si>
  <si>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</si>
  <si>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</si>
  <si>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</si>
  <si>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</si>
  <si>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</si>
  <si>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</si>
  <si>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</si>
  <si>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</si>
  <si>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</si>
  <si>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</si>
  <si>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</si>
  <si>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</si>
  <si>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</si>
  <si>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</si>
  <si>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</si>
  <si>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</si>
  <si>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</si>
  <si>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</si>
  <si>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</si>
  <si>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</si>
  <si>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</si>
  <si>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</si>
  <si>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</si>
  <si>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</si>
  <si>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</si>
  <si>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</si>
  <si>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</si>
  <si>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</si>
  <si>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</si>
  <si>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</si>
  <si>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</si>
  <si>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</si>
  <si>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</si>
  <si>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</si>
  <si>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</si>
  <si>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</si>
  <si>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</si>
  <si>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</si>
  <si>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</si>
  <si>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</si>
  <si>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</si>
  <si>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</si>
  <si>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</si>
  <si>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</si>
  <si>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</si>
  <si>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</si>
  <si>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</si>
  <si>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</si>
  <si>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</si>
  <si>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</si>
  <si>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</si>
  <si>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</si>
  <si>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</si>
  <si>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</si>
  <si>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</si>
  <si>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</si>
  <si>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</si>
  <si>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</si>
  <si>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</si>
  <si>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</si>
  <si>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</si>
  <si>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</si>
  <si>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</si>
  <si>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</si>
  <si>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</si>
  <si>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</si>
  <si>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</si>
  <si>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</si>
  <si>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</si>
  <si>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</si>
  <si>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</si>
  <si>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</si>
  <si>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</si>
  <si>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</si>
  <si>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</si>
  <si>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</si>
  <si>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</si>
  <si>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</si>
  <si>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</si>
  <si>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</si>
  <si>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</si>
  <si>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</si>
  <si>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</si>
  <si>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</si>
  <si>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</si>
  <si>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</si>
  <si>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</si>
  <si>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</si>
  <si>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</si>
  <si>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</si>
  <si>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</si>
  <si>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</si>
  <si>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</si>
  <si>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</si>
  <si>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</si>
  <si>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</si>
  <si>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</si>
  <si>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</si>
  <si>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</si>
  <si>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</si>
  <si>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</si>
  <si>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</si>
  <si>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</si>
  <si>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</si>
  <si>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</si>
  <si>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</si>
  <si>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</si>
  <si>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</si>
  <si>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</si>
  <si>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</si>
  <si>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</si>
  <si>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</si>
  <si>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</si>
  <si>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</si>
  <si>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</si>
  <si>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</si>
  <si>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</si>
  <si>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</si>
  <si>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</si>
  <si>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</si>
  <si>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</si>
  <si>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</si>
  <si>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</si>
  <si>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</si>
  <si>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</si>
  <si>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</si>
  <si>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</si>
  <si>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</si>
  <si>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</si>
  <si>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</si>
  <si>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</si>
  <si>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</si>
  <si>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</si>
  <si>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</si>
  <si>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</si>
  <si>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</si>
  <si>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</si>
  <si>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</si>
  <si>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</si>
  <si>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</si>
  <si>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</si>
  <si>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</si>
  <si>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</si>
  <si>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</si>
  <si>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</si>
  <si>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</si>
  <si>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</si>
  <si>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</si>
  <si>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</si>
  <si>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</si>
  <si>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</si>
  <si>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</si>
  <si>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</si>
  <si>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</si>
  <si>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</si>
  <si>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</si>
  <si>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</si>
  <si>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</si>
  <si>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</si>
  <si>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</si>
  <si>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</si>
  <si>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</si>
  <si>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</si>
  <si>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</si>
  <si>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</si>
  <si>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</si>
  <si>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</si>
  <si>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</si>
  <si>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</si>
  <si>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</si>
  <si>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</si>
  <si>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</si>
  <si>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</si>
  <si>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</si>
  <si>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</si>
  <si>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</si>
  <si>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</si>
  <si>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</si>
  <si>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</si>
  <si>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</si>
  <si>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</si>
  <si>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</si>
  <si>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</si>
  <si>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</si>
  <si>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</si>
  <si>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</si>
  <si>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</si>
  <si>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</si>
  <si>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</si>
  <si>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</si>
  <si>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</si>
  <si>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</si>
  <si>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</si>
  <si>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</si>
  <si>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</si>
  <si>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</si>
  <si>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</si>
  <si>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</si>
  <si>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</si>
  <si>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</si>
  <si>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</si>
  <si>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</si>
  <si>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</si>
  <si>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</si>
  <si>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</si>
  <si>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</si>
  <si>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</si>
  <si>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</si>
  <si>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</si>
  <si>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</si>
  <si>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</si>
  <si>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</si>
  <si>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</si>
  <si>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</si>
  <si>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</si>
  <si>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</si>
  <si>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</si>
  <si>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</si>
  <si>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</si>
  <si>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</si>
  <si>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</si>
  <si>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</si>
  <si>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</si>
  <si>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</si>
  <si>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</si>
  <si>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</si>
  <si>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</si>
  <si>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</si>
  <si>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</si>
  <si>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</si>
  <si>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</si>
  <si>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</si>
  <si>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</si>
  <si>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</si>
  <si>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</si>
  <si>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</si>
  <si>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</si>
  <si>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</si>
  <si>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</si>
  <si>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</si>
  <si>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</si>
  <si>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</si>
  <si>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</si>
  <si>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</si>
  <si>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</si>
  <si>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</si>
  <si>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</si>
  <si>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</si>
  <si>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</si>
  <si>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</si>
  <si>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</si>
  <si>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</si>
  <si>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</si>
  <si>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</si>
  <si>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</si>
  <si>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</si>
  <si>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</si>
  <si>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</si>
  <si>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</si>
  <si>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</si>
  <si>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</si>
  <si>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</si>
  <si>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</si>
  <si>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</si>
  <si>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</si>
  <si>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</si>
  <si>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</si>
  <si>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</si>
  <si>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</si>
  <si>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</si>
  <si>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</si>
  <si>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</si>
  <si>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</si>
  <si>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</si>
  <si>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</si>
  <si>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</si>
  <si>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</si>
  <si>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</si>
  <si>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</si>
  <si>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</si>
  <si>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</si>
  <si>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</si>
  <si>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</si>
  <si>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</si>
  <si>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</si>
  <si>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</si>
  <si>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</si>
  <si>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</si>
  <si>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</si>
  <si>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</si>
  <si>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</si>
  <si>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</si>
  <si>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</si>
  <si>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</si>
  <si>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</si>
  <si>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</si>
  <si>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</si>
  <si>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</si>
  <si>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</si>
  <si>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</si>
  <si>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</si>
  <si>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</si>
  <si>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</si>
  <si>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</si>
  <si>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</si>
  <si>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</si>
  <si>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</si>
  <si>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</si>
  <si>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</si>
  <si>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</si>
  <si>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</si>
  <si>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</si>
  <si>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</si>
  <si>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</si>
  <si>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</si>
  <si>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</si>
  <si>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</si>
  <si>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</si>
  <si>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</si>
  <si>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</si>
  <si>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</si>
  <si>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</si>
  <si>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</si>
  <si>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</si>
  <si>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</si>
  <si>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</si>
  <si>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</si>
  <si>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</si>
  <si>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</si>
  <si>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</si>
  <si>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</si>
  <si>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</si>
  <si>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</si>
  <si>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</si>
  <si>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</si>
  <si>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</si>
  <si>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</si>
  <si>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</si>
  <si>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</si>
  <si>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</si>
  <si>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</si>
  <si>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</si>
  <si>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</si>
  <si>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</si>
  <si>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</si>
  <si>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</si>
  <si>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</si>
  <si>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</si>
  <si>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</si>
  <si>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</si>
  <si>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</si>
  <si>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</si>
  <si>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</si>
  <si>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</si>
  <si>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</si>
  <si>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</si>
  <si>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</si>
  <si>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</si>
  <si>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</si>
  <si>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</si>
  <si>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</si>
  <si>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</si>
  <si>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</si>
  <si>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</si>
  <si>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</si>
  <si>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</si>
  <si>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</si>
  <si>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</si>
  <si>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</si>
  <si>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</si>
  <si>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</si>
  <si>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</si>
  <si>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</si>
  <si>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</si>
  <si>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</si>
  <si>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</si>
  <si>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</si>
  <si>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</si>
  <si>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</si>
  <si>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</si>
  <si>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</si>
  <si>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</si>
  <si>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</si>
  <si>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</si>
  <si>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</si>
  <si>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</si>
  <si>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</si>
  <si>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</si>
  <si>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</si>
  <si>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</si>
  <si>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</si>
  <si>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</si>
  <si>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</si>
  <si>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</si>
  <si>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</si>
  <si>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</si>
  <si>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</si>
  <si>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</si>
  <si>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</si>
  <si>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</si>
  <si>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</si>
  <si>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</si>
  <si>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</si>
  <si>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</si>
  <si>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</si>
  <si>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</si>
  <si>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</si>
  <si>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</si>
  <si>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</si>
  <si>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</si>
  <si>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</si>
  <si>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</si>
  <si>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</si>
  <si>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</si>
  <si>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</si>
  <si>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</si>
  <si>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</si>
  <si>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</si>
  <si>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</si>
  <si>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</si>
  <si>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</si>
  <si>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</si>
  <si>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</si>
  <si>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</si>
  <si>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</si>
  <si>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</si>
  <si>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</si>
  <si>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</si>
  <si>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</si>
  <si>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</si>
  <si>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</si>
  <si>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</si>
  <si>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</si>
  <si>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</si>
  <si>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</si>
  <si>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</si>
  <si>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</si>
  <si>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</si>
  <si>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</si>
  <si>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</si>
  <si>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</si>
  <si>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</si>
  <si>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</si>
  <si>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</si>
  <si>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</si>
  <si>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</si>
  <si>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</si>
  <si>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</si>
  <si>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</si>
  <si>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</si>
  <si>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</si>
  <si>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</si>
  <si>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</si>
  <si>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</si>
  <si>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</si>
  <si>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</si>
  <si>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</si>
  <si>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</si>
  <si>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</si>
  <si>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</si>
  <si>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</si>
  <si>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</si>
  <si>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</si>
  <si>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</si>
  <si>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</si>
  <si>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</si>
  <si>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</si>
  <si>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</si>
  <si>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</si>
  <si>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</si>
  <si>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</si>
  <si>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</si>
  <si>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</si>
  <si>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</si>
  <si>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</si>
  <si>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</si>
  <si>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</si>
  <si>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</si>
  <si>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</si>
  <si>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</si>
  <si>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</si>
  <si>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</si>
  <si>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</si>
  <si>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</si>
  <si>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</si>
  <si>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</si>
  <si>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</si>
  <si>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</si>
  <si>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</si>
  <si>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</si>
  <si>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</si>
  <si>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</si>
  <si>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</si>
  <si>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</si>
  <si>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</si>
  <si>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</si>
  <si>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</si>
  <si>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</si>
  <si>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</si>
  <si>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</si>
  <si>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</si>
  <si>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</si>
  <si>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</si>
  <si>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</si>
  <si>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</si>
  <si>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</si>
  <si>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</si>
  <si>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</si>
  <si>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</si>
  <si>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</si>
  <si>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</si>
  <si>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</si>
  <si>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</si>
  <si>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</si>
  <si>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</si>
  <si>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</si>
  <si>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</si>
  <si>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</si>
  <si>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</si>
  <si>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</si>
  <si>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</si>
  <si>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</si>
  <si>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</si>
  <si>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</si>
  <si>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</si>
  <si>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</si>
  <si>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</si>
  <si>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</si>
  <si>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</si>
  <si>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</si>
  <si>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</si>
  <si>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</si>
  <si>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</si>
  <si>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</si>
  <si>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</si>
  <si>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</si>
  <si>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</si>
  <si>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</si>
  <si>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</si>
  <si>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</si>
  <si>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</si>
  <si>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</si>
  <si>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</si>
  <si>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</si>
  <si>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</si>
  <si>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</si>
  <si>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</si>
  <si>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</si>
  <si>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</si>
  <si>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</si>
  <si>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</si>
  <si>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</si>
  <si>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</si>
  <si>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</si>
  <si>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</si>
  <si>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</si>
  <si>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</si>
  <si>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</si>
  <si>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</si>
  <si>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</si>
  <si>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</si>
  <si>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</si>
  <si>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</si>
  <si>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</si>
  <si>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</si>
  <si>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</si>
  <si>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</si>
  <si>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</si>
  <si>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</si>
  <si>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</si>
  <si>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</si>
  <si>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</si>
  <si>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</si>
  <si>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</si>
  <si>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</si>
  <si>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</si>
  <si>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</si>
  <si>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</si>
  <si>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</si>
  <si>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</si>
  <si>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</si>
  <si>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</si>
  <si>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</si>
  <si>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</si>
  <si>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</si>
  <si>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</si>
  <si>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</si>
  <si>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</si>
  <si>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</si>
  <si>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</si>
  <si>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</si>
  <si>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</si>
  <si>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</si>
  <si>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</si>
  <si>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</si>
  <si>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</si>
  <si>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</si>
  <si>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</si>
  <si>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</si>
  <si>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</si>
  <si>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</si>
  <si>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</si>
  <si>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</si>
  <si>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</si>
  <si>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</si>
  <si>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</si>
  <si>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</si>
  <si>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</si>
  <si>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</si>
  <si>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</si>
  <si>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</si>
  <si>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</si>
  <si>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</si>
  <si>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</si>
  <si>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</si>
  <si>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</si>
  <si>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</si>
  <si>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</si>
  <si>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</si>
  <si>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</si>
  <si>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</si>
  <si>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</si>
  <si>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</si>
  <si>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</si>
  <si>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</si>
  <si>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</si>
  <si>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</si>
  <si>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</si>
  <si>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</si>
  <si>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</si>
  <si>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</si>
  <si>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</si>
  <si>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</si>
  <si>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</si>
  <si>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</si>
  <si>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</si>
  <si>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</si>
  <si>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</si>
  <si>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</si>
  <si>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</si>
  <si>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</si>
  <si>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</si>
  <si>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</si>
  <si>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</si>
  <si>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</si>
  <si>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</si>
  <si>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</si>
  <si>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</si>
  <si>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</si>
  <si>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</si>
  <si>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</si>
  <si>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</si>
  <si>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</si>
  <si>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</si>
  <si>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</si>
  <si>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</si>
  <si>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</si>
  <si>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</si>
  <si>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</si>
  <si>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</si>
  <si>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</si>
  <si>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</si>
  <si>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</si>
  <si>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</si>
  <si>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</si>
  <si>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</si>
  <si>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</si>
  <si>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</si>
  <si>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</si>
  <si>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</si>
  <si>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</si>
  <si>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</si>
  <si>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</si>
  <si>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</si>
  <si>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</si>
  <si>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</si>
  <si>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</si>
  <si>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</si>
  <si>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</si>
  <si>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</si>
  <si>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</si>
  <si>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</si>
  <si>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</si>
  <si>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</si>
  <si>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</si>
  <si>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</si>
  <si>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</si>
  <si>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</si>
  <si>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</si>
  <si>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</si>
  <si>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</si>
  <si>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</si>
  <si>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</si>
  <si>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</si>
  <si>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</si>
  <si>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</si>
  <si>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</si>
  <si>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</si>
  <si>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</si>
  <si>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</si>
  <si>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</si>
  <si>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</si>
  <si>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</si>
  <si>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</si>
  <si>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</si>
  <si>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</si>
  <si>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</si>
  <si>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</si>
  <si>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</si>
  <si>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</si>
  <si>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</si>
  <si>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</si>
  <si>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</si>
  <si>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</si>
  <si>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</si>
  <si>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</si>
  <si>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</si>
  <si>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</si>
  <si>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</si>
  <si>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</si>
  <si>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</si>
  <si>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</si>
  <si>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</si>
  <si>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</si>
  <si>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</si>
  <si>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</si>
  <si>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</si>
  <si>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</si>
  <si>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</si>
  <si>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</si>
  <si>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</si>
  <si>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</si>
  <si>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</si>
  <si>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</si>
  <si>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</si>
  <si>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</si>
  <si>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</si>
  <si>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</si>
  <si>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</si>
  <si>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</si>
  <si>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</si>
  <si>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</si>
  <si>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</si>
  <si>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</si>
  <si>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</si>
  <si>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</si>
  <si>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</si>
  <si>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</si>
  <si>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</si>
  <si>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</si>
  <si>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</si>
  <si>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</si>
  <si>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</si>
  <si>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</si>
  <si>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</si>
  <si>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</si>
  <si>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</si>
  <si>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</si>
  <si>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</si>
  <si>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</si>
  <si>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</si>
  <si>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</si>
  <si>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</si>
  <si>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</si>
  <si>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</si>
  <si>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</si>
  <si>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</si>
  <si>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</si>
  <si>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</si>
  <si>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</si>
  <si>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</si>
  <si>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</si>
  <si>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</si>
  <si>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</si>
  <si>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</si>
  <si>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</si>
  <si>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</si>
  <si>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</si>
  <si>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</si>
  <si>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</si>
  <si>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</si>
  <si>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</si>
  <si>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</si>
  <si>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</si>
  <si>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</si>
  <si>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</si>
  <si>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</si>
  <si>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</si>
  <si>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</si>
  <si>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</si>
  <si>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</si>
  <si>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</si>
  <si>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</si>
  <si>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</si>
  <si>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</si>
  <si>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</si>
  <si>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</si>
  <si>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</si>
  <si>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</si>
  <si>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</si>
  <si>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</si>
  <si>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</si>
  <si>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</si>
  <si>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</si>
  <si>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</si>
  <si>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</si>
  <si>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</si>
  <si>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</si>
  <si>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</si>
  <si>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</si>
  <si>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</si>
  <si>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</si>
  <si>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</si>
  <si>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</si>
  <si>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</si>
  <si>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</si>
  <si>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</si>
  <si>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</si>
  <si>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</si>
  <si>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</si>
  <si>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</si>
  <si>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</si>
  <si>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</si>
  <si>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</si>
  <si>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</si>
  <si>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</si>
  <si>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</si>
  <si>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</si>
  <si>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</si>
  <si>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</si>
  <si>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</si>
  <si>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</si>
  <si>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</si>
  <si>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</si>
  <si>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</si>
  <si>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</si>
  <si>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</si>
  <si>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</si>
  <si>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</si>
  <si>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</si>
  <si>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</si>
  <si>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</si>
  <si>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</si>
  <si>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</si>
  <si>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</si>
  <si>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</si>
  <si>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</si>
  <si>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</si>
  <si>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</si>
  <si>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</si>
  <si>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</si>
  <si>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</si>
  <si>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</si>
  <si>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</si>
  <si>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</si>
  <si>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</si>
  <si>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</si>
  <si>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</si>
  <si>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</si>
  <si>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</si>
  <si>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</si>
  <si>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</si>
  <si>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</si>
  <si>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</si>
  <si>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</si>
  <si>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</si>
  <si>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</si>
  <si>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</si>
  <si>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</si>
  <si>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</si>
  <si>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</si>
  <si>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</si>
  <si>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</si>
  <si>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</si>
  <si>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</si>
  <si>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</si>
  <si>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</si>
  <si>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</si>
  <si>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</si>
  <si>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</si>
  <si>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</si>
  <si>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</si>
  <si>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</si>
  <si>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</si>
  <si>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</si>
  <si>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</si>
  <si>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</si>
  <si>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</si>
  <si>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</si>
  <si>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</si>
  <si>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</si>
  <si>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</si>
  <si>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</si>
  <si>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</si>
  <si>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</si>
  <si>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</si>
  <si>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</si>
  <si>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</si>
  <si>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</si>
  <si>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</si>
  <si>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</si>
  <si>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</si>
  <si>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</si>
  <si>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</si>
  <si>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</si>
  <si>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</si>
  <si>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</si>
  <si>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</si>
  <si>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</si>
  <si>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</si>
  <si>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</si>
  <si>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</si>
  <si>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</si>
  <si>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</si>
  <si>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</si>
  <si>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</si>
  <si>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</si>
  <si>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</si>
  <si>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</si>
  <si>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</si>
  <si>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</si>
  <si>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</si>
  <si>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</si>
  <si>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</si>
  <si>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</si>
  <si>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</si>
  <si>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</si>
  <si>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</si>
  <si>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</si>
  <si>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</si>
  <si>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</si>
  <si>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</si>
  <si>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</si>
  <si>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</si>
  <si>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</si>
  <si>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</si>
  <si>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</si>
  <si>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</si>
  <si>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</si>
  <si>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</si>
  <si>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</si>
  <si>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</si>
  <si>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</si>
  <si>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</si>
  <si>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</si>
  <si>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</si>
  <si>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</si>
  <si>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</si>
  <si>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</si>
  <si>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</si>
  <si>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</si>
  <si>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</si>
  <si>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</si>
  <si>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</si>
  <si>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</si>
  <si>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</si>
  <si>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</si>
  <si>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</si>
  <si>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</si>
  <si>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</si>
  <si>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</si>
  <si>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</si>
  <si>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</si>
  <si>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</si>
  <si>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</si>
  <si>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</si>
  <si>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</si>
  <si>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</si>
  <si>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</si>
  <si>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</si>
  <si>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</si>
  <si>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</si>
  <si>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</si>
  <si>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</si>
  <si>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</si>
  <si>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</si>
  <si>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</si>
  <si>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</si>
  <si>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</si>
  <si>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</si>
  <si>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</si>
  <si>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</si>
  <si>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</si>
  <si>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</si>
  <si>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</si>
  <si>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</si>
  <si>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</si>
  <si>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</si>
  <si>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</si>
  <si>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</si>
  <si>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</si>
  <si>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</si>
  <si>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</si>
  <si>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</si>
  <si>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</si>
  <si>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</si>
  <si>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</si>
  <si>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</si>
  <si>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</si>
  <si>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</si>
  <si>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</si>
  <si>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</si>
  <si>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</si>
  <si>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</si>
  <si>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</si>
  <si>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</si>
  <si>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</si>
  <si>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</si>
  <si>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</si>
  <si>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</si>
  <si>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</si>
  <si>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</si>
  <si>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</si>
  <si>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</si>
  <si>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</si>
  <si>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</si>
  <si>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</si>
  <si>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</si>
  <si>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</si>
  <si>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</si>
  <si>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</si>
  <si>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</si>
  <si>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</si>
  <si>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</si>
  <si>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</si>
  <si>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</si>
  <si>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</si>
  <si>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</si>
  <si>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</si>
  <si>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</si>
  <si>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</si>
  <si>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</si>
  <si>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</si>
  <si>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</si>
  <si>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</si>
  <si>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</si>
  <si>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</si>
  <si>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</si>
  <si>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</si>
  <si>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</si>
  <si>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</si>
  <si>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</si>
  <si>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</si>
  <si>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</si>
  <si>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</si>
  <si>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</si>
  <si>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</si>
  <si>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</si>
  <si>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</si>
  <si>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</si>
  <si>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</si>
  <si>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</si>
  <si>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</si>
  <si>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</si>
  <si>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</si>
  <si>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</si>
  <si>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</si>
  <si>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</si>
  <si>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</si>
  <si>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</si>
  <si>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</si>
  <si>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</si>
  <si>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</si>
  <si>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</si>
  <si>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</si>
  <si>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</si>
  <si>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</si>
  <si>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</si>
  <si>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</si>
  <si>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</si>
  <si>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</si>
  <si>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</si>
  <si>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</si>
  <si>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</si>
  <si>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</si>
  <si>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</si>
  <si>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</si>
  <si>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</si>
  <si>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</si>
  <si>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</si>
  <si>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</si>
  <si>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</si>
  <si>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</si>
  <si>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</si>
  <si>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</si>
  <si>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</si>
  <si>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</si>
  <si>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</si>
  <si>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</si>
  <si>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</si>
  <si>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</si>
  <si>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</si>
  <si>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</si>
  <si>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</si>
  <si>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</si>
  <si>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</si>
  <si>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</si>
  <si>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</si>
  <si>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</si>
  <si>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</si>
  <si>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</si>
  <si>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</si>
  <si>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</si>
  <si>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</si>
  <si>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</si>
  <si>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</si>
  <si>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</si>
  <si>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</si>
  <si>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</si>
  <si>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</si>
  <si>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</si>
  <si>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</si>
  <si>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</si>
  <si>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</si>
  <si>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</si>
  <si>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</si>
  <si>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</si>
  <si>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</si>
  <si>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</si>
  <si>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</si>
  <si>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</si>
  <si>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</si>
  <si>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</si>
  <si>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</si>
  <si>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</si>
  <si>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</si>
  <si>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</si>
  <si>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</si>
  <si>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</si>
  <si>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</si>
  <si>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</si>
  <si>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</si>
  <si>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</si>
  <si>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</si>
  <si>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</si>
  <si>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</si>
  <si>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</si>
  <si>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</si>
  <si>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</si>
  <si>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</si>
  <si>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</si>
  <si>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</si>
  <si>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</si>
  <si>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</si>
  <si>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</si>
  <si>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</si>
  <si>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</si>
  <si>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</si>
  <si>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</si>
  <si>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</si>
  <si>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</si>
  <si>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</si>
  <si>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</si>
  <si>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</si>
  <si>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</si>
  <si>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</si>
  <si>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</si>
  <si>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</si>
  <si>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</si>
  <si>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</si>
  <si>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</si>
  <si>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</si>
  <si>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</si>
  <si>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</si>
  <si>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</si>
  <si>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</si>
  <si>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</si>
  <si>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</si>
  <si>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</si>
  <si>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</si>
  <si>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</si>
  <si>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</si>
  <si>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</si>
  <si>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</si>
  <si>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</si>
  <si>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</si>
  <si>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</si>
  <si>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</si>
  <si>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</si>
  <si>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</si>
  <si>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</si>
  <si>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</si>
  <si>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</si>
  <si>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</si>
  <si>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</si>
  <si>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</si>
  <si>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</si>
  <si>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</si>
  <si>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</si>
  <si>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</si>
  <si>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</si>
  <si>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</si>
  <si>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</si>
  <si>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</si>
  <si>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</si>
  <si>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</si>
  <si>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</si>
  <si>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</si>
  <si>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</si>
  <si>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</si>
  <si>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</si>
  <si>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</si>
  <si>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</si>
  <si>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</si>
  <si>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</si>
  <si>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</si>
  <si>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</si>
  <si>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</si>
  <si>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</si>
  <si>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</si>
  <si>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</si>
  <si>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</si>
  <si>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</si>
  <si>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</si>
  <si>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</si>
  <si>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</si>
  <si>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</si>
  <si>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</si>
  <si>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</si>
  <si>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</si>
  <si>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</si>
  <si>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</si>
  <si>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</si>
  <si>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</si>
  <si>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</si>
  <si>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</si>
  <si>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</si>
  <si>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</si>
  <si>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</si>
  <si>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</si>
  <si>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</si>
  <si>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</si>
  <si>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</si>
  <si>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</si>
  <si>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</si>
  <si>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</si>
  <si>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</si>
  <si>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</si>
  <si>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</si>
  <si>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</si>
  <si>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</si>
  <si>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</si>
  <si>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</si>
  <si>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</si>
  <si>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</si>
  <si>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</si>
  <si>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</si>
  <si>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</si>
  <si>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</si>
  <si>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</si>
  <si>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</si>
  <si>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</si>
  <si>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</si>
  <si>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</si>
  <si>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</si>
  <si>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</si>
  <si>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</si>
  <si>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</si>
  <si>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</si>
  <si>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</si>
  <si>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</si>
  <si>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</si>
  <si>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</si>
  <si>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</si>
  <si>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</si>
  <si>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</si>
  <si>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</si>
  <si>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</si>
  <si>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</si>
  <si>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</si>
  <si>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</si>
  <si>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</si>
  <si>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</si>
  <si>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</si>
  <si>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</si>
  <si>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</si>
  <si>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</si>
  <si>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</si>
  <si>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</si>
  <si>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</si>
  <si>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</si>
  <si>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</si>
  <si>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</si>
  <si>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</si>
  <si>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</si>
  <si>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</si>
  <si>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</si>
  <si>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</si>
  <si>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</si>
  <si>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</si>
  <si>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</si>
  <si>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</si>
  <si>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</si>
  <si>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</si>
  <si>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</si>
  <si>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</si>
  <si>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</si>
  <si>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</si>
  <si>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</si>
  <si>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</si>
  <si>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</si>
  <si>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</si>
  <si>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</si>
  <si>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</si>
  <si>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</si>
  <si>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</si>
  <si>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</si>
  <si>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</si>
  <si>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</si>
  <si>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</si>
  <si>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</si>
  <si>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</si>
  <si>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</si>
  <si>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</si>
  <si>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</si>
  <si>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</si>
  <si>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</si>
  <si>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</si>
  <si>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</si>
  <si>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</si>
  <si>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</si>
  <si>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</si>
  <si>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</si>
  <si>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</si>
  <si>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</si>
  <si>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</si>
  <si>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</si>
  <si>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</si>
  <si>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</si>
  <si>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</si>
  <si>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</si>
  <si>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</si>
  <si>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</si>
  <si>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</si>
  <si>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</si>
  <si>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</si>
  <si>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</si>
  <si>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</si>
  <si>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</si>
  <si>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</si>
  <si>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</si>
  <si>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</si>
  <si>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</si>
  <si>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</si>
  <si>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</si>
  <si>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</si>
  <si>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</si>
  <si>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</si>
  <si>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</si>
  <si>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</si>
  <si>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</si>
  <si>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</si>
  <si>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</si>
  <si>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</si>
  <si>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</si>
  <si>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</si>
  <si>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</si>
  <si>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</si>
  <si>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</si>
  <si>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</si>
  <si>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</si>
  <si>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</si>
  <si>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</si>
  <si>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</si>
  <si>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</si>
  <si>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</si>
  <si>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</si>
  <si>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</si>
  <si>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</si>
  <si>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</si>
  <si>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</si>
  <si>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</si>
  <si>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</si>
  <si>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</si>
  <si>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</si>
  <si>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</si>
  <si>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</si>
  <si>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</si>
  <si>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</si>
  <si>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</si>
  <si>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</si>
  <si>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</si>
  <si>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</si>
  <si>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</si>
  <si>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</si>
  <si>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</si>
  <si>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</si>
  <si>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</si>
  <si>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</si>
  <si>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</si>
  <si>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</si>
  <si>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</si>
  <si>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</si>
  <si>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</si>
  <si>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</si>
  <si>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</si>
  <si>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</si>
  <si>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</si>
  <si>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</si>
  <si>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</si>
  <si>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</si>
  <si>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</si>
  <si>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</si>
  <si>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</si>
  <si>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</si>
  <si>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</si>
  <si>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</si>
  <si>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</si>
  <si>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</si>
  <si>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</si>
  <si>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</si>
  <si>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</si>
  <si>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</si>
  <si>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</si>
  <si>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</si>
  <si>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</si>
  <si>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</si>
  <si>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</si>
  <si>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</si>
  <si>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</si>
  <si>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</si>
  <si>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</si>
  <si>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</si>
  <si>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</si>
  <si>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</si>
  <si>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</si>
  <si>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</si>
  <si>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</si>
  <si>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</si>
  <si>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</si>
  <si>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</si>
  <si>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</si>
  <si>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</si>
  <si>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</si>
  <si>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</si>
  <si>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</si>
  <si>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</si>
  <si>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</si>
  <si>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</si>
  <si>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</si>
  <si>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</si>
  <si>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</si>
  <si>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</si>
  <si>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</si>
  <si>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</si>
  <si>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</si>
  <si>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</si>
  <si>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</si>
  <si>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</si>
  <si>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</si>
  <si>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</si>
  <si>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</si>
  <si>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</si>
  <si>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</si>
  <si>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</si>
  <si>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</si>
  <si>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</si>
  <si>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</si>
  <si>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</si>
  <si>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</si>
  <si>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</si>
  <si>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</si>
  <si>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</si>
  <si>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</si>
  <si>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</si>
  <si>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</si>
  <si>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</si>
  <si>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</si>
  <si>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</si>
  <si>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</si>
  <si>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</si>
  <si>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</si>
  <si>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</si>
  <si>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</si>
  <si>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</si>
  <si>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</si>
  <si>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</si>
  <si>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</si>
  <si>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</si>
  <si>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</si>
  <si>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</si>
  <si>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</si>
  <si>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</si>
  <si>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</si>
  <si>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</si>
  <si>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</si>
  <si>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</si>
  <si>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</si>
  <si>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</si>
  <si>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</si>
  <si>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</si>
  <si>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</si>
  <si>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</si>
  <si>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</si>
  <si>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</si>
  <si>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</si>
  <si>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</si>
  <si>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</si>
  <si>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</si>
  <si>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</si>
  <si>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</si>
  <si>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</si>
  <si>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</si>
  <si>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</si>
  <si>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</si>
  <si>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</si>
  <si>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</si>
  <si>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</si>
  <si>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</si>
  <si>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</si>
  <si>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</si>
  <si>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</si>
  <si>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</si>
  <si>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</si>
  <si>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</si>
  <si>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</si>
  <si>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</si>
  <si>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</si>
  <si>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</si>
  <si>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</si>
  <si>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</si>
  <si>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</si>
  <si>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</si>
  <si>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</si>
  <si>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</si>
  <si>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</si>
  <si>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</si>
  <si>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</si>
  <si>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</si>
  <si>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</si>
  <si>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</si>
  <si>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</si>
  <si>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</si>
  <si>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</si>
  <si>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</si>
  <si>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</si>
  <si>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</si>
  <si>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</si>
  <si>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</si>
  <si>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</si>
  <si>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</si>
  <si>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</si>
  <si>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</si>
  <si>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</si>
  <si>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</si>
  <si>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</si>
  <si>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</si>
  <si>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</si>
  <si>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</si>
  <si>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</si>
  <si>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</si>
  <si>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</si>
  <si>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</si>
  <si>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</si>
  <si>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</si>
  <si>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</si>
  <si>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</si>
  <si>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</si>
  <si>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</si>
  <si>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</si>
  <si>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</si>
  <si>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</si>
  <si>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</si>
  <si>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</si>
  <si>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</si>
  <si>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</si>
  <si>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</si>
  <si>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</si>
  <si>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</si>
  <si>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</si>
  <si>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</si>
  <si>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</si>
  <si>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</si>
  <si>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</si>
  <si>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</si>
  <si>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</si>
  <si>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</si>
  <si>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</si>
  <si>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</si>
  <si>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</si>
  <si>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</si>
  <si>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</si>
  <si>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</si>
  <si>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</si>
  <si>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</si>
  <si>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</si>
  <si>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</si>
  <si>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</si>
  <si>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</si>
  <si>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</si>
  <si>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</si>
  <si>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</si>
  <si>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</si>
  <si>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</si>
  <si>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</si>
  <si>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</si>
  <si>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</si>
  <si>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</si>
  <si>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</si>
  <si>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</si>
  <si>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</si>
  <si>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</si>
  <si>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</si>
  <si>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</si>
  <si>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</si>
  <si>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</si>
  <si>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</si>
  <si>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</si>
  <si>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</si>
  <si>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</si>
  <si>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</si>
  <si>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</si>
  <si>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</si>
  <si>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</si>
  <si>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</si>
  <si>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</si>
  <si>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</si>
  <si>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</si>
  <si>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</si>
  <si>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</si>
  <si>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</si>
  <si>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</si>
  <si>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</si>
  <si>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</si>
  <si>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</si>
  <si>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</si>
  <si>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</si>
  <si>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</si>
  <si>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</si>
  <si>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</si>
  <si>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</si>
  <si>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</si>
  <si>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</si>
  <si>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</si>
  <si>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</si>
  <si>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</si>
  <si>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</si>
  <si>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</si>
  <si>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</si>
  <si>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</si>
  <si>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</si>
  <si>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</si>
  <si>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</si>
  <si>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</si>
  <si>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</si>
  <si>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</si>
  <si>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</si>
  <si>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</si>
  <si>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</si>
  <si>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</si>
  <si>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</si>
  <si>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</si>
  <si>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</si>
  <si>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</si>
  <si>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</si>
  <si>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</si>
  <si>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</si>
  <si>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</si>
  <si>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</si>
  <si>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</si>
  <si>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</si>
  <si>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</si>
  <si>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</si>
  <si>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</si>
  <si>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</si>
  <si>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</si>
  <si>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</si>
  <si>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</si>
  <si>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</si>
  <si>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</si>
  <si>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</si>
  <si>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</si>
  <si>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</si>
  <si>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</si>
  <si>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</si>
  <si>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</si>
  <si>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</si>
  <si>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</si>
  <si>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</si>
  <si>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</si>
  <si>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</si>
  <si>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</si>
  <si>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</si>
  <si>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</si>
  <si>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</si>
  <si>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</si>
  <si>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</si>
  <si>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</si>
  <si>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</si>
  <si>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</si>
  <si>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</si>
  <si>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</si>
  <si>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</si>
  <si>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</si>
  <si>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</si>
  <si>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</si>
  <si>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</si>
  <si>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</si>
  <si>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</si>
  <si>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</si>
  <si>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</si>
  <si>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</si>
  <si>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</si>
  <si>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</si>
  <si>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</si>
  <si>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</si>
  <si>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</si>
  <si>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</si>
  <si>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</si>
  <si>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</si>
  <si>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</si>
  <si>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</si>
  <si>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</si>
  <si>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</si>
  <si>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</si>
  <si>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</si>
  <si>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</si>
  <si>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</si>
  <si>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</si>
  <si>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</si>
  <si>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</si>
  <si>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</si>
  <si>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</si>
  <si>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</si>
  <si>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</si>
  <si>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</si>
  <si>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</si>
  <si>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</si>
  <si>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</si>
  <si>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</si>
  <si>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</si>
  <si>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</si>
  <si>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</si>
  <si>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</si>
  <si>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</si>
  <si>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</si>
  <si>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</si>
  <si>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</si>
  <si>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</si>
  <si>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</si>
  <si>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</si>
  <si>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</si>
  <si>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</si>
  <si>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</si>
  <si>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</si>
  <si>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</si>
  <si>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</si>
  <si>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</si>
  <si>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</si>
  <si>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</si>
  <si>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</si>
  <si>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</si>
  <si>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</si>
  <si>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</si>
  <si>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</si>
  <si>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</si>
  <si>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</si>
  <si>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</si>
  <si>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</si>
  <si>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</si>
  <si>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</si>
  <si>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</si>
  <si>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</si>
  <si>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</si>
  <si>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</si>
  <si>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</si>
  <si>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</si>
  <si>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</si>
  <si>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</si>
  <si>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</si>
  <si>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</si>
  <si>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</si>
  <si>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</si>
  <si>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</si>
  <si>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</si>
  <si>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</si>
  <si>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</si>
  <si>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</si>
  <si>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</si>
  <si>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</si>
  <si>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</si>
  <si>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</si>
  <si>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</si>
  <si>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</si>
  <si>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</si>
  <si>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</si>
  <si>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</si>
  <si>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</si>
  <si>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</si>
  <si>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</si>
  <si>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</si>
  <si>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</si>
  <si>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</si>
  <si>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</si>
  <si>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</si>
  <si>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</si>
  <si>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</si>
  <si>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</si>
  <si>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</si>
  <si>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</si>
  <si>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</si>
  <si>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</si>
  <si>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</si>
  <si>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</si>
  <si>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</si>
  <si>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</si>
  <si>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</si>
  <si>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</si>
  <si>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</si>
  <si>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</si>
  <si>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</si>
  <si>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</si>
  <si>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</si>
  <si>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</si>
  <si>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</si>
  <si>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</si>
  <si>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</si>
  <si>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</si>
  <si>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</si>
  <si>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</si>
  <si>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</si>
  <si>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</si>
  <si>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</si>
  <si>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</si>
  <si>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</si>
  <si>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</si>
  <si>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</si>
  <si>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</si>
  <si>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</si>
  <si>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</si>
  <si>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</si>
  <si>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</si>
  <si>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</si>
  <si>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</si>
  <si>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</si>
  <si>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</si>
  <si>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</si>
  <si>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</si>
  <si>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</si>
  <si>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</si>
  <si>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</si>
  <si>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</si>
  <si>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</si>
  <si>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</si>
  <si>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</si>
  <si>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</si>
  <si>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</si>
  <si>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</si>
  <si>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</si>
  <si>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</si>
  <si>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</si>
  <si>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</si>
  <si>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</si>
  <si>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</si>
  <si>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</si>
  <si>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</si>
  <si>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</si>
  <si>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</si>
  <si>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</si>
  <si>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</si>
  <si>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</si>
  <si>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</si>
  <si>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</si>
  <si>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</si>
  <si>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</si>
  <si>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</si>
  <si>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</si>
  <si>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</si>
  <si>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</si>
  <si>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</si>
  <si>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</si>
  <si>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</si>
  <si>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</si>
  <si>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</si>
  <si>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</si>
  <si>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</si>
  <si>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</si>
  <si>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</si>
  <si>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</si>
  <si>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</si>
  <si>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</si>
  <si>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</si>
  <si>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</si>
  <si>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</si>
  <si>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</si>
  <si>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</si>
  <si>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</si>
  <si>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</si>
  <si>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</si>
  <si>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</si>
  <si>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</si>
  <si>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</si>
  <si>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</si>
  <si>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</si>
  <si>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</si>
  <si>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</si>
  <si>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</si>
  <si>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</si>
  <si>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</si>
  <si>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</si>
  <si>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</si>
  <si>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</si>
  <si>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</si>
  <si>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</si>
  <si>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</si>
  <si>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</si>
  <si>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</si>
  <si>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</si>
  <si>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</si>
  <si>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</si>
  <si>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</si>
  <si>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</si>
  <si>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</si>
  <si>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</si>
  <si>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</si>
  <si>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</si>
  <si>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</si>
  <si>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</si>
  <si>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</si>
  <si>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</si>
  <si>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</si>
  <si>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</si>
  <si>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</si>
  <si>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</si>
  <si>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</si>
  <si>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</si>
  <si>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</si>
  <si>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</si>
  <si>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</si>
  <si>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</si>
  <si>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</si>
  <si>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</si>
  <si>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</si>
  <si>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</si>
  <si>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</si>
  <si>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</si>
  <si>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</si>
  <si>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</si>
  <si>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</si>
  <si>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</si>
  <si>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</si>
  <si>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</si>
  <si>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</si>
  <si>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</si>
  <si>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</si>
  <si>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</si>
  <si>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</si>
  <si>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</si>
  <si>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</si>
  <si>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</si>
  <si>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</si>
  <si>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</si>
  <si>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</si>
  <si>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</si>
  <si>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</si>
  <si>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</si>
  <si>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</si>
  <si>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</si>
  <si>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</si>
  <si>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</si>
  <si>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</si>
  <si>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</si>
  <si>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</si>
  <si>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</si>
  <si>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</si>
  <si>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</si>
  <si>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</si>
  <si>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</si>
  <si>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</si>
  <si>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</si>
  <si>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</si>
  <si>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</si>
  <si>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</si>
  <si>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</si>
  <si>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</si>
  <si>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</si>
  <si>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</si>
  <si>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</si>
  <si>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</si>
  <si>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</si>
  <si>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</si>
  <si>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</si>
  <si>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</si>
  <si>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</si>
  <si>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</si>
  <si>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</si>
  <si>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</si>
  <si>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</si>
  <si>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</si>
  <si>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</si>
  <si>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</si>
  <si>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</si>
  <si>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</si>
  <si>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</si>
  <si>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</si>
  <si>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</si>
  <si>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</si>
  <si>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</si>
  <si>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</si>
  <si>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</si>
  <si>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</si>
  <si>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</si>
  <si>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</si>
  <si>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</si>
  <si>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</si>
  <si>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</si>
  <si>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</si>
  <si>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</si>
  <si>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</si>
  <si>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</si>
  <si>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</si>
  <si>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</si>
  <si>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</si>
  <si>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</si>
  <si>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</si>
  <si>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</si>
  <si>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</si>
  <si>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</si>
  <si>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</si>
  <si>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</si>
  <si>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</si>
  <si>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</si>
  <si>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</si>
  <si>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</si>
  <si>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</si>
  <si>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</si>
  <si>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</si>
  <si>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</si>
  <si>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</si>
  <si>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</si>
  <si>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</si>
  <si>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</si>
  <si>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</si>
  <si>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</si>
  <si>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</si>
  <si>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</si>
  <si>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</si>
  <si>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</si>
  <si>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</si>
  <si>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</si>
  <si>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</si>
  <si>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</si>
  <si>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</si>
  <si>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</si>
  <si>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</si>
  <si>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</si>
  <si>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</si>
  <si>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</si>
  <si>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</si>
  <si>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</si>
  <si>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</si>
  <si>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</si>
  <si>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</si>
  <si>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</si>
  <si>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</si>
  <si>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</si>
  <si>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</si>
  <si>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</si>
  <si>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</si>
  <si>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</si>
  <si>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</si>
  <si>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</si>
  <si>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</si>
  <si>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</si>
  <si>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</si>
  <si>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</si>
  <si>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</si>
  <si>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</si>
  <si>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</si>
  <si>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</si>
  <si>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</si>
  <si>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</si>
  <si>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</si>
  <si>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</si>
  <si>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</si>
  <si>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</si>
  <si>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</si>
  <si>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</si>
  <si>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</si>
  <si>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</si>
  <si>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</si>
  <si>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</si>
  <si>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</si>
  <si>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</si>
  <si>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</si>
  <si>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</si>
  <si>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</si>
  <si>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</si>
  <si>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</si>
  <si>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</si>
  <si>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</si>
  <si>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</si>
  <si>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</si>
  <si>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</si>
  <si>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</si>
  <si>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</si>
  <si>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</si>
  <si>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</si>
  <si>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</si>
  <si>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</si>
  <si>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</si>
  <si>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</si>
  <si>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</si>
  <si>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</si>
  <si>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</si>
  <si>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</si>
  <si>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</si>
  <si>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</si>
  <si>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</si>
  <si>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</si>
  <si>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</si>
  <si>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</si>
  <si>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</si>
  <si>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</si>
  <si>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</si>
  <si>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</si>
  <si>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</si>
  <si>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</si>
  <si>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</si>
  <si>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</si>
  <si>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</si>
  <si>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</si>
  <si>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</si>
  <si>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</si>
  <si>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</si>
  <si>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</si>
  <si>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</si>
  <si>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</si>
  <si>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</si>
  <si>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</si>
  <si>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</si>
  <si>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</si>
  <si>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</si>
  <si>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</si>
  <si>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</si>
  <si>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</si>
  <si>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</si>
  <si>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</si>
  <si>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</si>
  <si>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</si>
  <si>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</si>
  <si>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</si>
  <si>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</si>
  <si>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</si>
  <si>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</si>
  <si>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</si>
  <si>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</si>
  <si>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</si>
  <si>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</si>
  <si>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</si>
  <si>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</si>
  <si>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</si>
  <si>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</si>
  <si>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</si>
  <si>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</si>
  <si>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</si>
  <si>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</si>
  <si>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</si>
  <si>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</si>
  <si>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</si>
  <si>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</si>
  <si>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</si>
  <si>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</si>
  <si>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</si>
  <si>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</si>
  <si>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</si>
  <si>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</si>
  <si>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</si>
  <si>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</si>
  <si>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</si>
  <si>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</si>
  <si>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</si>
  <si>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</si>
  <si>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</si>
  <si>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</si>
  <si>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</si>
  <si>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</si>
  <si>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</si>
  <si>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</si>
  <si>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</si>
  <si>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</si>
  <si>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</si>
  <si>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</si>
  <si>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</si>
  <si>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</si>
  <si>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</si>
  <si>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</si>
  <si>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</si>
  <si>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</si>
  <si>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</si>
  <si>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</si>
  <si>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</si>
  <si>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</si>
  <si>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</si>
  <si>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</si>
  <si>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</si>
  <si>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</si>
  <si>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</si>
  <si>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</si>
  <si>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</si>
  <si>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</si>
  <si>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</si>
  <si>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</si>
  <si>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</si>
  <si>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</si>
  <si>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</si>
  <si>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</si>
  <si>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</si>
  <si>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</si>
  <si>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</si>
  <si>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</si>
  <si>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</si>
  <si>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</si>
  <si>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</si>
  <si>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</si>
  <si>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</si>
  <si>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</si>
  <si>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</si>
  <si>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</si>
  <si>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</si>
  <si>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</si>
  <si>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</si>
  <si>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</si>
  <si>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</si>
  <si>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</si>
  <si>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</si>
  <si>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</si>
  <si>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</si>
  <si>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</si>
  <si>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</si>
  <si>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</si>
  <si>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</si>
  <si>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</si>
  <si>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</si>
  <si>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</si>
  <si>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</si>
  <si>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</si>
  <si>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</si>
  <si>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</si>
  <si>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</si>
  <si>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</si>
  <si>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</si>
  <si>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</si>
  <si>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</si>
  <si>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</si>
  <si>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</si>
  <si>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</si>
  <si>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</si>
  <si>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</si>
  <si>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</si>
  <si>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</si>
  <si>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</si>
  <si>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</si>
  <si>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</si>
  <si>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</si>
  <si>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</si>
  <si>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</si>
  <si>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</si>
  <si>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</si>
  <si>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</si>
  <si>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</si>
  <si>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</si>
  <si>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</si>
  <si>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</si>
  <si>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</si>
  <si>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</si>
  <si>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</si>
  <si>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</si>
  <si>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</si>
  <si>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</si>
  <si>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</si>
  <si>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</si>
  <si>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</si>
  <si>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</si>
  <si>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</si>
  <si>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</si>
  <si>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</si>
  <si>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</si>
  <si>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</si>
  <si>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</si>
  <si>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</si>
  <si>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</si>
  <si>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</si>
  <si>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</si>
  <si>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</si>
  <si>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</si>
  <si>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</si>
  <si>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</si>
  <si>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</si>
  <si>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</si>
  <si>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</si>
  <si>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</si>
  <si>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</si>
  <si>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</si>
  <si>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</si>
  <si>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</si>
  <si>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</si>
  <si>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</si>
  <si>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</si>
  <si>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</si>
  <si>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</si>
  <si>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</si>
  <si>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</si>
  <si>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</si>
  <si>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</si>
  <si>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</si>
  <si>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</si>
  <si>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</si>
  <si>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</si>
  <si>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</si>
  <si>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</si>
  <si>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</si>
  <si>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</si>
  <si>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</si>
  <si>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</si>
  <si>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</si>
  <si>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</si>
  <si>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</si>
  <si>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</si>
  <si>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</si>
  <si>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</si>
  <si>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</si>
  <si>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</si>
  <si>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</si>
  <si>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</si>
  <si>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</si>
  <si>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</si>
  <si>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</si>
  <si>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</si>
  <si>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</si>
  <si>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</si>
  <si>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</si>
  <si>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</si>
  <si>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</si>
  <si>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</si>
  <si>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</si>
  <si>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</si>
  <si>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</si>
  <si>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</si>
  <si>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</si>
  <si>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</si>
  <si>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</si>
  <si>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</si>
  <si>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</si>
  <si>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</si>
  <si>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</si>
  <si>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</si>
  <si>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</si>
  <si>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</si>
  <si>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</si>
  <si>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</si>
  <si>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</si>
  <si>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</si>
  <si>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</si>
  <si>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</si>
  <si>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</si>
  <si>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</si>
  <si>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</si>
  <si>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</si>
  <si>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</si>
  <si>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</si>
  <si>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</si>
  <si>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</si>
  <si>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</si>
  <si>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</si>
  <si>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</si>
  <si>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</si>
  <si>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</si>
  <si>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</si>
  <si>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</si>
  <si>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</si>
  <si>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</si>
  <si>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</si>
  <si>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</si>
  <si>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</si>
  <si>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</si>
  <si>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</si>
  <si>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</si>
  <si>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</si>
  <si>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</si>
  <si>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</si>
  <si>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</si>
  <si>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</si>
  <si>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</si>
  <si>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</si>
  <si>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</si>
  <si>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</si>
  <si>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</si>
  <si>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</si>
  <si>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</si>
  <si>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</si>
  <si>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</si>
  <si>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</si>
  <si>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</si>
  <si>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</si>
  <si>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</si>
  <si>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</si>
  <si>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</si>
  <si>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</si>
  <si>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</si>
  <si>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</si>
  <si>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</si>
  <si>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</si>
  <si>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</si>
  <si>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</si>
  <si>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</si>
  <si>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</si>
  <si>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</si>
  <si>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</si>
  <si>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</si>
  <si>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</si>
  <si>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</si>
  <si>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</si>
  <si>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</si>
  <si>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</si>
  <si>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</si>
  <si>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</si>
  <si>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</si>
  <si>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</si>
  <si>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</si>
  <si>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</si>
  <si>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</si>
  <si>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</si>
  <si>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</si>
  <si>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</si>
  <si>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</si>
  <si>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</si>
  <si>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</si>
  <si>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</si>
  <si>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</si>
  <si>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</si>
  <si>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</si>
  <si>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</si>
  <si>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</si>
  <si>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</si>
  <si>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</si>
  <si>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</si>
  <si>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</si>
  <si>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</si>
  <si>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</si>
  <si>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</si>
  <si>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</si>
  <si>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</si>
  <si>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</si>
  <si>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</si>
  <si>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</si>
  <si>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</si>
  <si>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</si>
  <si>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</si>
  <si>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</si>
  <si>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</si>
  <si>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</si>
  <si>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</si>
  <si>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</si>
  <si>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</si>
  <si>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</si>
  <si>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</si>
  <si>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</si>
  <si>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</si>
  <si>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</si>
  <si>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</si>
  <si>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</si>
  <si>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</si>
  <si>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</si>
  <si>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</si>
  <si>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</si>
  <si>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</si>
  <si>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</si>
  <si>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</si>
  <si>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</si>
  <si>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</si>
  <si>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</si>
  <si>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</si>
  <si>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</si>
  <si>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</si>
  <si>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</si>
  <si>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</si>
  <si>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</si>
  <si>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</si>
  <si>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</si>
  <si>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</si>
  <si>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</si>
  <si>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</si>
  <si>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</si>
  <si>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</si>
  <si>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</si>
  <si>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</si>
  <si>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</si>
  <si>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</si>
  <si>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</si>
  <si>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</si>
  <si>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</si>
  <si>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</si>
  <si>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</si>
  <si>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</si>
  <si>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</si>
  <si>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</si>
  <si>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</si>
  <si>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</si>
  <si>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</si>
  <si>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</si>
  <si>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</si>
  <si>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</si>
  <si>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</si>
  <si>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</si>
  <si>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</si>
  <si>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</si>
  <si>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</si>
  <si>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</si>
  <si>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</si>
  <si>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</si>
  <si>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</si>
  <si>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</si>
  <si>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</si>
  <si>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</si>
  <si>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</si>
  <si>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</si>
  <si>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</si>
  <si>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</si>
  <si>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</si>
  <si>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</si>
  <si>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</si>
  <si>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</si>
  <si>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</si>
  <si>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</si>
  <si>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</si>
  <si>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</si>
  <si>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</si>
  <si>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</si>
  <si>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</si>
  <si>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</si>
  <si>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</si>
  <si>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</si>
  <si>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</si>
  <si>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</si>
  <si>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</si>
  <si>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</si>
  <si>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</si>
  <si>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</si>
  <si>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</si>
  <si>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</si>
  <si>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</si>
  <si>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</si>
  <si>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</si>
  <si>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</si>
  <si>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</si>
  <si>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</si>
  <si>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</si>
  <si>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</si>
  <si>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</si>
  <si>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</si>
  <si>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</si>
  <si>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</si>
  <si>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</si>
  <si>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</si>
  <si>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</si>
  <si>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</si>
  <si>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</si>
  <si>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</si>
  <si>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</si>
  <si>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</si>
  <si>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</si>
  <si>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</si>
  <si>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</si>
  <si>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</si>
  <si>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</si>
  <si>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</si>
  <si>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</si>
  <si>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</si>
  <si>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</si>
  <si>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</si>
  <si>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</si>
  <si>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</si>
  <si>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</si>
  <si>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</si>
  <si>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</si>
  <si>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</si>
  <si>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</si>
  <si>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</si>
  <si>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</si>
  <si>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</si>
  <si>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</si>
  <si>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</si>
  <si>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</si>
  <si>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</si>
  <si>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</si>
  <si>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</si>
  <si>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</si>
  <si>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</si>
  <si>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</si>
  <si>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</si>
  <si>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</si>
  <si>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</si>
  <si>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</si>
  <si>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</si>
  <si>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</si>
  <si>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</si>
  <si>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</si>
  <si>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</si>
  <si>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</si>
  <si>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</si>
  <si>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</si>
  <si>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</si>
  <si>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</si>
  <si>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</si>
  <si>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</si>
  <si>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</si>
  <si>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</si>
  <si>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</si>
  <si>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</si>
  <si>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</si>
  <si>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</si>
  <si>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</si>
  <si>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</si>
  <si>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</si>
  <si>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</si>
  <si>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</si>
  <si>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</si>
  <si>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</si>
  <si>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</si>
  <si>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</si>
  <si>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</si>
  <si>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</si>
  <si>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</si>
  <si>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</si>
  <si>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</si>
  <si>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</si>
  <si>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</si>
  <si>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</si>
  <si>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</si>
  <si>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</si>
  <si>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</si>
  <si>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</si>
  <si>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</si>
  <si>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</si>
  <si>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</si>
  <si>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</si>
  <si>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</si>
  <si>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</si>
  <si>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</si>
  <si>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</si>
  <si>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</si>
  <si>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</si>
  <si>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</si>
  <si>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</si>
  <si>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</si>
  <si>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</si>
  <si>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</si>
  <si>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</si>
  <si>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</si>
  <si>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</si>
  <si>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</si>
  <si>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</si>
  <si>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</si>
  <si>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</si>
  <si>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</si>
  <si>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</si>
  <si>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</si>
  <si>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</si>
  <si>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</si>
  <si>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</si>
  <si>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</si>
  <si>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</si>
  <si>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</si>
  <si>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</si>
  <si>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</si>
  <si>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</si>
  <si>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</si>
  <si>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</si>
  <si>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</si>
  <si>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</si>
  <si>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</si>
  <si>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</si>
  <si>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</si>
  <si>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</si>
  <si>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</si>
  <si>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</si>
  <si>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</si>
  <si>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</si>
  <si>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</si>
  <si>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</si>
  <si>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</si>
  <si>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</si>
  <si>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</si>
  <si>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</si>
  <si>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</si>
  <si>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</si>
  <si>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</si>
  <si>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</si>
  <si>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</si>
  <si>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</si>
  <si>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</si>
  <si>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</si>
  <si>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</si>
  <si>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</si>
  <si>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</si>
  <si>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</si>
  <si>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</si>
  <si>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</si>
  <si>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</si>
  <si>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</si>
  <si>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</si>
  <si>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</si>
  <si>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</si>
  <si>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</si>
  <si>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</si>
  <si>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</si>
  <si>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</si>
  <si>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</si>
  <si>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</si>
  <si>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</si>
  <si>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</si>
  <si>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</si>
  <si>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</si>
  <si>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</si>
  <si>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</si>
  <si>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</si>
  <si>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</si>
  <si>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</si>
  <si>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</si>
  <si>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</si>
  <si>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</si>
  <si>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</si>
  <si>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</si>
  <si>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</si>
  <si>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</si>
  <si>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</si>
  <si>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</si>
  <si>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</si>
  <si>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</si>
  <si>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</si>
  <si>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</si>
  <si>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</si>
  <si>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</si>
  <si>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</si>
  <si>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</si>
  <si>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</si>
  <si>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</si>
  <si>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</si>
  <si>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</si>
  <si>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</si>
  <si>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</si>
  <si>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</si>
  <si>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</si>
  <si>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</si>
  <si>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</si>
  <si>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</si>
  <si>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</si>
  <si>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</si>
  <si>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</si>
  <si>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</si>
  <si>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</si>
  <si>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</si>
  <si>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</si>
  <si>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</si>
  <si>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</si>
  <si>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</si>
  <si>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</si>
  <si>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</si>
  <si>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</si>
  <si>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</si>
  <si>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</si>
  <si>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</si>
  <si>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</si>
  <si>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</si>
  <si>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</si>
  <si>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</si>
  <si>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</si>
  <si>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</si>
  <si>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</si>
  <si>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</si>
  <si>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</si>
  <si>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</si>
  <si>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</si>
  <si>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</si>
  <si>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</si>
  <si>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</si>
  <si>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</si>
  <si>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</si>
  <si>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</si>
  <si>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</si>
  <si>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</si>
  <si>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</si>
  <si>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</si>
  <si>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</si>
  <si>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</si>
  <si>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</si>
  <si>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</si>
  <si>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</si>
  <si>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</si>
  <si>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</si>
  <si>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</si>
  <si>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</si>
  <si>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</si>
  <si>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</si>
  <si>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</si>
  <si>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</si>
  <si>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</si>
  <si>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</si>
  <si>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</si>
  <si>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</si>
  <si>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</si>
  <si>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</si>
  <si>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</si>
  <si>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</si>
  <si>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</si>
  <si>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</si>
  <si>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</si>
  <si>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</si>
  <si>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</si>
  <si>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</si>
  <si>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</si>
  <si>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</si>
  <si>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</si>
  <si>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</si>
  <si>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</si>
  <si>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</si>
  <si>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</si>
  <si>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</si>
  <si>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</si>
  <si>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</si>
  <si>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</si>
  <si>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</si>
  <si>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</si>
  <si>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</si>
  <si>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</si>
  <si>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</si>
  <si>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</si>
  <si>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</si>
  <si>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</si>
  <si>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</si>
  <si>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</si>
  <si>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</si>
  <si>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</si>
  <si>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</si>
  <si>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</si>
  <si>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</si>
  <si>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</si>
  <si>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</si>
  <si>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</si>
  <si>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</si>
  <si>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</si>
  <si>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</si>
  <si>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</si>
  <si>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</si>
  <si>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</si>
  <si>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</si>
  <si>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</si>
  <si>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</si>
  <si>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</si>
  <si>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</si>
  <si>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</si>
  <si>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</si>
  <si>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</si>
  <si>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</si>
  <si>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</si>
  <si>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</si>
  <si>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</si>
  <si>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</si>
  <si>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</si>
  <si>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</si>
  <si>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</si>
  <si>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</si>
  <si>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</si>
  <si>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</si>
  <si>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</si>
  <si>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</si>
  <si>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</si>
  <si>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</si>
  <si>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</si>
  <si>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</si>
  <si>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</si>
  <si>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</si>
  <si>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</si>
  <si>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</si>
  <si>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</si>
  <si>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</si>
  <si>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</si>
  <si>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</si>
  <si>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</si>
  <si>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</si>
  <si>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</si>
  <si>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</si>
  <si>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</si>
  <si>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</si>
  <si>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</si>
  <si>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</si>
  <si>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</si>
  <si>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</si>
  <si>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</si>
  <si>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</si>
  <si>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</si>
  <si>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</si>
  <si>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</si>
  <si>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</si>
  <si>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</si>
  <si>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</si>
  <si>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</si>
  <si>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</si>
  <si>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</si>
  <si>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</si>
  <si>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</si>
  <si>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</si>
  <si>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</si>
  <si>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</si>
  <si>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</si>
  <si>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</si>
  <si>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</si>
  <si>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</si>
  <si>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</si>
  <si>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</si>
  <si>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</si>
  <si>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</si>
  <si>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</si>
  <si>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</si>
  <si>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</si>
  <si>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</si>
  <si>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</si>
  <si>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</si>
  <si>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</si>
  <si>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</si>
  <si>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</si>
  <si>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</si>
  <si>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</si>
  <si>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</si>
  <si>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</si>
  <si>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</si>
  <si>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</si>
  <si>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</si>
  <si>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</si>
  <si>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</si>
  <si>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</si>
  <si>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</si>
  <si>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</si>
  <si>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</si>
  <si>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</si>
  <si>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</si>
  <si>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</si>
  <si>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</si>
  <si>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</si>
  <si>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</si>
  <si>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</si>
  <si>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</si>
  <si>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</si>
  <si>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</si>
  <si>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</si>
  <si>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</si>
  <si>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</si>
  <si>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</si>
  <si>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</si>
  <si>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</si>
  <si>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</si>
  <si>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</si>
  <si>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</si>
  <si>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</si>
  <si>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</si>
  <si>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</si>
  <si>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</si>
  <si>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</si>
  <si>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</si>
  <si>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</si>
  <si>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</si>
  <si>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</si>
  <si>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</si>
  <si>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</si>
  <si>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</si>
  <si>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</si>
  <si>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</si>
  <si>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</si>
  <si>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</si>
  <si>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</si>
  <si>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</si>
  <si>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</si>
  <si>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</si>
  <si>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</si>
  <si>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</si>
  <si>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</si>
  <si>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</si>
  <si>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</si>
  <si>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</si>
  <si>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</si>
  <si>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</si>
  <si>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</si>
  <si>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</si>
  <si>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</si>
  <si>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</si>
  <si>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</si>
  <si>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</si>
  <si>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</si>
  <si>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</si>
  <si>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</si>
  <si>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</si>
  <si>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</si>
  <si>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</si>
  <si>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</si>
  <si>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</si>
  <si>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</si>
  <si>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</si>
  <si>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</si>
  <si>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</si>
  <si>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</si>
  <si>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</si>
  <si>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</si>
  <si>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</si>
  <si>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</si>
  <si>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</si>
  <si>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</si>
  <si>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</si>
  <si>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</si>
  <si>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</si>
  <si>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</si>
  <si>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</si>
  <si>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</si>
  <si>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</si>
  <si>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</si>
  <si>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</si>
  <si>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</si>
  <si>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</si>
  <si>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</si>
  <si>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</si>
  <si>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</si>
  <si>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</si>
  <si>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</si>
  <si>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</si>
  <si>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</si>
  <si>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</si>
  <si>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</si>
  <si>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</si>
  <si>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</si>
  <si>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</si>
  <si>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</si>
  <si>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</si>
  <si>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</si>
  <si>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</si>
  <si>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</si>
  <si>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</si>
  <si>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</si>
  <si>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</si>
  <si>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</si>
  <si>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</si>
  <si>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</si>
  <si>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</si>
  <si>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</si>
  <si>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</si>
  <si>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</si>
  <si>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</si>
  <si>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</si>
  <si>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</si>
  <si>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</si>
  <si>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</si>
  <si>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</si>
  <si>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</si>
  <si>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</si>
  <si>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</si>
  <si>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</si>
  <si>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</si>
  <si>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</si>
  <si>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</si>
  <si>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</si>
  <si>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</si>
  <si>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</si>
  <si>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</si>
  <si>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</si>
  <si>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</si>
  <si>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</si>
  <si>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</si>
  <si>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</si>
  <si>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</si>
  <si>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</si>
  <si>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</si>
  <si>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</si>
  <si>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</si>
  <si>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</si>
  <si>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</si>
  <si>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</si>
  <si>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</si>
  <si>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</si>
  <si>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</si>
  <si>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</si>
  <si>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</si>
  <si>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</si>
  <si>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</si>
  <si>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</si>
  <si>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</si>
  <si>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</si>
  <si>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</si>
  <si>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</si>
  <si>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</si>
  <si>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</si>
  <si>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</si>
  <si>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</si>
  <si>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</si>
  <si>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</si>
  <si>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</si>
  <si>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</si>
  <si>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</si>
  <si>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</si>
  <si>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</si>
  <si>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</si>
  <si>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</si>
  <si>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</si>
  <si>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</si>
  <si>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</si>
  <si>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</si>
  <si>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</si>
  <si>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</si>
  <si>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</si>
  <si>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</si>
  <si>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</si>
  <si>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</si>
  <si>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</si>
  <si>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</si>
  <si>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</si>
  <si>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</si>
  <si>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</si>
  <si>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</si>
  <si>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</si>
  <si>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</si>
  <si>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</si>
  <si>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</si>
  <si>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</si>
  <si>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</si>
  <si>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</si>
  <si>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</si>
  <si>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</si>
  <si>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</si>
  <si>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</si>
  <si>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</si>
  <si>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</si>
  <si>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</si>
  <si>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</si>
  <si>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</si>
  <si>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</si>
  <si>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</si>
  <si>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</si>
  <si>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</si>
  <si>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</si>
  <si>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</si>
  <si>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</si>
  <si>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</si>
  <si>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</si>
  <si>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</si>
  <si>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</si>
  <si>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</si>
  <si>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</si>
  <si>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</si>
  <si>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</si>
  <si>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</si>
  <si>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</si>
  <si>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</si>
  <si>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</si>
  <si>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</si>
  <si>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</si>
  <si>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</si>
  <si>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</si>
  <si>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</si>
  <si>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</si>
  <si>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</si>
  <si>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</si>
  <si>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</si>
  <si>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</si>
  <si>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</si>
  <si>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</si>
  <si>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</si>
  <si>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</si>
  <si>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</si>
  <si>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</si>
  <si>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</si>
  <si>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</si>
  <si>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</si>
  <si>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</si>
  <si>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</si>
  <si>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</si>
  <si>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</si>
  <si>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</si>
  <si>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</si>
  <si>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</si>
  <si>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</si>
  <si>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</si>
  <si>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</si>
  <si>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</si>
  <si>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</si>
  <si>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</si>
  <si>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</si>
  <si>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</si>
  <si>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</si>
  <si>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</si>
  <si>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</si>
  <si>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</si>
  <si>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</si>
  <si>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</si>
  <si>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</si>
  <si>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</si>
  <si>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</si>
  <si>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</si>
  <si>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</si>
  <si>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</si>
  <si>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</si>
  <si>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</si>
  <si>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</si>
  <si>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</si>
  <si>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</si>
  <si>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</si>
  <si>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</si>
  <si>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</si>
  <si>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</si>
  <si>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</si>
  <si>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</si>
  <si>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</si>
  <si>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</si>
  <si>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</si>
  <si>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</si>
  <si>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</si>
  <si>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</si>
  <si>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</si>
  <si>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</si>
  <si>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</si>
  <si>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</si>
  <si>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</si>
  <si>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</si>
  <si>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</si>
  <si>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</si>
  <si>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</si>
  <si>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</si>
  <si>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</si>
  <si>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</si>
  <si>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</si>
  <si>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</si>
  <si>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</si>
  <si>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</si>
  <si>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</si>
  <si>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</si>
  <si>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</si>
  <si>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</si>
  <si>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</si>
  <si>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</si>
  <si>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</si>
  <si>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</si>
  <si>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</si>
  <si>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</si>
  <si>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</si>
  <si>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</si>
  <si>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</si>
  <si>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</si>
  <si>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</si>
  <si>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</si>
  <si>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</si>
  <si>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</si>
  <si>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</si>
  <si>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</si>
  <si>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</si>
  <si>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</si>
  <si>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</si>
  <si>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</si>
  <si>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</si>
  <si>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</si>
  <si>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</si>
  <si>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</si>
  <si>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</si>
  <si>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</si>
  <si>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</si>
  <si>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</si>
  <si>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</si>
  <si>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</si>
  <si>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</si>
  <si>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</si>
  <si>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</si>
  <si>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</si>
  <si>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</si>
  <si>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</si>
  <si>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</si>
  <si>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</si>
  <si>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</si>
  <si>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</si>
  <si>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</si>
  <si>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</si>
  <si>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</si>
  <si>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</si>
  <si>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</si>
  <si>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</si>
  <si>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</si>
  <si>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</si>
  <si>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</si>
  <si>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</si>
  <si>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</si>
  <si>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</si>
  <si>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</si>
  <si>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</si>
  <si>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</si>
  <si>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</si>
  <si>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</si>
  <si>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</si>
  <si>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</si>
  <si>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</si>
  <si>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</si>
  <si>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</si>
  <si>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</si>
  <si>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</si>
  <si>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</si>
  <si>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</si>
  <si>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</si>
  <si>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</si>
  <si>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</si>
  <si>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</si>
  <si>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</si>
  <si>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</si>
  <si>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</si>
  <si>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</si>
  <si>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</si>
  <si>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</si>
  <si>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</si>
  <si>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</si>
  <si>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</si>
  <si>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</si>
  <si>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</si>
  <si>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</si>
  <si>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</si>
  <si>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</si>
  <si>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</si>
  <si>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</si>
  <si>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</si>
  <si>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</si>
  <si>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</si>
  <si>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</si>
  <si>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</si>
  <si>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</si>
  <si>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</si>
  <si>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</si>
  <si>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</si>
  <si>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</si>
  <si>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</si>
  <si>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</si>
  <si>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</si>
  <si>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</si>
  <si>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</si>
  <si>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</si>
  <si>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</si>
  <si>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</si>
  <si>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</si>
  <si>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</si>
  <si>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</si>
  <si>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</si>
  <si>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</si>
  <si>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</si>
  <si>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</si>
  <si>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</si>
  <si>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</si>
  <si>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</si>
  <si>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</si>
  <si>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</si>
  <si>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</si>
  <si>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</si>
  <si>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</si>
  <si>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</si>
  <si>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</si>
  <si>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</si>
  <si>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</si>
  <si>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</si>
  <si>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</si>
  <si>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</si>
  <si>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</si>
  <si>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</si>
  <si>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</si>
  <si>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</si>
  <si>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</si>
  <si>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</si>
  <si>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</si>
  <si>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</si>
  <si>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</si>
  <si>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</si>
  <si>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</si>
  <si>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</si>
  <si>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</si>
  <si>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</si>
  <si>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</si>
  <si>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</si>
  <si>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</si>
  <si>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</si>
  <si>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</si>
  <si>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</si>
  <si>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</si>
  <si>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</si>
  <si>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</si>
  <si>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</si>
  <si>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</si>
  <si>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</si>
  <si>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</si>
  <si>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</si>
  <si>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</si>
  <si>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</si>
  <si>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</si>
  <si>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</si>
  <si>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</si>
  <si>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</si>
  <si>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</si>
  <si>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</si>
  <si>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</si>
  <si>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</si>
  <si>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</si>
  <si>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</si>
  <si>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</si>
  <si>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</si>
  <si>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</si>
  <si>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</si>
  <si>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</si>
  <si>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</si>
  <si>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</si>
  <si>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</si>
  <si>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</si>
  <si>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</si>
  <si>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</si>
  <si>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</si>
  <si>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</si>
  <si>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</si>
  <si>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</si>
  <si>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</si>
  <si>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</si>
  <si>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</si>
  <si>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</si>
  <si>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</si>
  <si>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</si>
  <si>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</si>
  <si>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</si>
  <si>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</si>
  <si>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</si>
  <si>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</si>
  <si>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</si>
  <si>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</si>
  <si>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</si>
  <si>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</si>
  <si>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</si>
  <si>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</si>
  <si>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</si>
  <si>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</si>
  <si>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</si>
  <si>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</si>
  <si>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</si>
  <si>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</si>
  <si>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</si>
  <si>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</si>
  <si>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</si>
  <si>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</si>
  <si>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</si>
  <si>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</si>
  <si>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</si>
  <si>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</si>
  <si>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</si>
  <si>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</si>
  <si>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</si>
  <si>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</si>
  <si>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</si>
  <si>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</si>
  <si>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</si>
  <si>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</si>
  <si>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</si>
  <si>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</si>
  <si>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</si>
  <si>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</si>
  <si>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</si>
  <si>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</si>
  <si>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</si>
  <si>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</si>
  <si>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</si>
  <si>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</si>
  <si>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</si>
  <si>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</si>
  <si>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</si>
  <si>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</si>
  <si>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</si>
  <si>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</si>
  <si>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</si>
  <si>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</si>
  <si>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</si>
  <si>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</si>
  <si>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</si>
  <si>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</si>
  <si>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</si>
  <si>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</si>
  <si>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</si>
  <si>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</si>
  <si>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</si>
  <si>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</si>
  <si>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</si>
  <si>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</si>
  <si>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</si>
  <si>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</si>
  <si>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</si>
  <si>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</si>
  <si>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</si>
  <si>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</si>
  <si>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</si>
  <si>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</si>
  <si>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</si>
  <si>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</si>
  <si>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</si>
  <si>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</si>
  <si>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</si>
  <si>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</si>
  <si>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</si>
  <si>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</si>
  <si>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</si>
  <si>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</si>
  <si>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</si>
  <si>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</si>
  <si>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</si>
  <si>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</si>
  <si>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</si>
  <si>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</si>
  <si>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</si>
  <si>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</si>
  <si>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</si>
  <si>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</si>
  <si>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</si>
  <si>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</si>
  <si>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</si>
  <si>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</si>
  <si>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</si>
  <si>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</si>
  <si>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</si>
  <si>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</si>
  <si>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</si>
  <si>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</si>
  <si>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</si>
  <si>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</si>
  <si>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</si>
  <si>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</si>
  <si>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</si>
  <si>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</si>
  <si>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</si>
  <si>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</si>
  <si>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</si>
  <si>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</si>
  <si>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</si>
  <si>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</si>
  <si>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</si>
  <si>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</si>
  <si>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</si>
  <si>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</si>
  <si>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</si>
  <si>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</si>
  <si>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</si>
  <si>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</si>
  <si>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</si>
  <si>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</si>
  <si>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</si>
  <si>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</si>
  <si>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</si>
  <si>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</si>
  <si>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</si>
  <si>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</si>
  <si>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</si>
  <si>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</si>
  <si>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</si>
  <si>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</si>
  <si>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</si>
  <si>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</si>
  <si>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</si>
  <si>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</si>
  <si>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</si>
  <si>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</si>
  <si>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</si>
  <si>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</si>
  <si>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</si>
  <si>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</si>
  <si>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</si>
  <si>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</si>
  <si>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</si>
  <si>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</si>
  <si>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</si>
  <si>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</si>
  <si>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</si>
  <si>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</si>
  <si>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</si>
  <si>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</si>
  <si>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</si>
  <si>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</si>
  <si>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</si>
  <si>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</si>
  <si>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</si>
  <si>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</si>
  <si>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</si>
  <si>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</si>
  <si>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</si>
  <si>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</si>
  <si>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</si>
  <si>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</si>
  <si>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</si>
  <si>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</si>
  <si>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</si>
  <si>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</si>
  <si>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</si>
  <si>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</si>
  <si>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</si>
  <si>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</si>
  <si>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</si>
  <si>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</si>
  <si>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</si>
  <si>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</si>
  <si>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</si>
  <si>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</si>
  <si>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</si>
  <si>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</si>
  <si>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</si>
  <si>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</si>
  <si>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</si>
  <si>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</si>
  <si>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</si>
  <si>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</si>
  <si>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</si>
  <si>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</si>
  <si>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</si>
  <si>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</si>
  <si>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</si>
  <si>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</si>
  <si>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</si>
  <si>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</si>
  <si>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</si>
  <si>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</si>
  <si>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</si>
  <si>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</si>
  <si>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</si>
  <si>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</si>
  <si>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</si>
  <si>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</si>
  <si>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</si>
  <si>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</si>
  <si>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</si>
  <si>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</si>
  <si>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</si>
  <si>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</si>
  <si>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</si>
  <si>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</si>
  <si>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</si>
  <si>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</si>
  <si>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</si>
  <si>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</si>
  <si>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</si>
  <si>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</si>
  <si>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</si>
  <si>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</si>
  <si>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</si>
  <si>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</si>
  <si>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</si>
  <si>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</si>
  <si>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</si>
  <si>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</si>
  <si>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</si>
  <si>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</si>
  <si>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</si>
  <si>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</si>
  <si>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</si>
  <si>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</si>
  <si>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</si>
  <si>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</si>
  <si>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</si>
  <si>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</si>
  <si>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</si>
  <si>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</si>
  <si>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</si>
  <si>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</si>
  <si>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</si>
  <si>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</si>
  <si>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</si>
  <si>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</si>
  <si>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</si>
  <si>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</si>
  <si>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</si>
  <si>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</si>
  <si>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</si>
  <si>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</si>
  <si>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</si>
  <si>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</si>
  <si>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</si>
  <si>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</si>
  <si>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</si>
  <si>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</si>
  <si>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</si>
  <si>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</si>
  <si>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</si>
  <si>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</si>
  <si>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</si>
  <si>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</si>
  <si>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</si>
  <si>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</si>
  <si>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</si>
  <si>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</si>
  <si>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</si>
  <si>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</si>
  <si>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</si>
  <si>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</si>
  <si>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</si>
  <si>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</si>
  <si>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</si>
  <si>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</si>
  <si>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</si>
  <si>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</si>
  <si>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</si>
  <si>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</si>
  <si>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</si>
  <si>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</si>
  <si>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</si>
  <si>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</si>
  <si>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</si>
  <si>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</si>
  <si>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</si>
  <si>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</si>
  <si>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</si>
  <si>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</si>
  <si>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</si>
  <si>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</si>
  <si>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</si>
  <si>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</si>
  <si>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</si>
  <si>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</si>
  <si>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</si>
  <si>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</si>
  <si>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</si>
  <si>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</si>
  <si>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</si>
  <si>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</si>
  <si>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</si>
  <si>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</si>
  <si>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</si>
  <si>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</si>
  <si>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</si>
  <si>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</si>
  <si>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</si>
  <si>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</si>
  <si>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</si>
  <si>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</si>
  <si>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</si>
  <si>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</si>
  <si>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</si>
  <si>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</si>
  <si>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</si>
  <si>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</si>
  <si>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</si>
  <si>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</si>
  <si>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</si>
  <si>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</si>
  <si>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</si>
  <si>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</si>
  <si>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</si>
  <si>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</si>
  <si>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</si>
  <si>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</si>
  <si>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</si>
  <si>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</si>
  <si>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</si>
  <si>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</si>
  <si>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</si>
  <si>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</si>
  <si>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</si>
  <si>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</si>
  <si>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</si>
  <si>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</si>
  <si>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</si>
  <si>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</si>
  <si>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</si>
  <si>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</si>
  <si>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</si>
  <si>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</si>
  <si>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</si>
  <si>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</si>
  <si>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</si>
  <si>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</si>
  <si>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</si>
  <si>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</si>
  <si>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</si>
  <si>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</si>
  <si>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</si>
  <si>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</si>
  <si>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</si>
  <si>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</si>
  <si>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</si>
  <si>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</si>
  <si>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</si>
  <si>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</si>
  <si>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</si>
  <si>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</si>
  <si>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</si>
  <si>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</si>
  <si>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</si>
  <si>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</si>
  <si>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</si>
  <si>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</si>
  <si>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</si>
  <si>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</si>
  <si>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</si>
  <si>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</si>
  <si>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</si>
  <si>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</si>
  <si>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</si>
  <si>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</si>
  <si>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</si>
  <si>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</si>
  <si>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</si>
  <si>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</si>
  <si>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</si>
  <si>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</si>
  <si>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</si>
  <si>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</si>
  <si>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</si>
  <si>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</si>
  <si>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</si>
  <si>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</si>
  <si>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</si>
  <si>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</si>
  <si>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</si>
  <si>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</si>
  <si>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</si>
  <si>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</si>
  <si>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</si>
  <si>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</si>
  <si>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</si>
  <si>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</si>
  <si>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</si>
  <si>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</si>
  <si>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</si>
  <si>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</si>
  <si>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</si>
  <si>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</si>
  <si>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</si>
  <si>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</si>
  <si>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</si>
  <si>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</si>
  <si>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</si>
  <si>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</si>
  <si>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</si>
  <si>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</si>
  <si>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</si>
  <si>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</si>
  <si>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</si>
  <si>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</si>
  <si>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</si>
  <si>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</si>
  <si>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</si>
  <si>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</si>
  <si>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</si>
  <si>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</si>
  <si>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</si>
  <si>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</si>
  <si>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</si>
  <si>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</si>
  <si>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</si>
  <si>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</si>
  <si>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</si>
  <si>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</si>
  <si>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</si>
  <si>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</si>
  <si>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</si>
  <si>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</si>
  <si>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</si>
  <si>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</si>
  <si>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</si>
  <si>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</si>
  <si>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</si>
  <si>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</si>
  <si>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</si>
  <si>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</si>
  <si>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</si>
  <si>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</si>
  <si>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</si>
  <si>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</si>
  <si>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</si>
  <si>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</si>
  <si>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</si>
  <si>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</si>
  <si>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</si>
  <si>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</si>
  <si>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</si>
  <si>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</si>
  <si>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</si>
  <si>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</si>
  <si>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</si>
  <si>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</si>
  <si>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</si>
  <si>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</si>
  <si>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</si>
  <si>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</si>
  <si>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</si>
  <si>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</si>
  <si>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</si>
  <si>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</si>
  <si>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</si>
  <si>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</si>
  <si>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</si>
  <si>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</si>
  <si>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</si>
  <si>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</si>
  <si>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</si>
  <si>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</si>
  <si>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</si>
  <si>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</si>
  <si>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</si>
  <si>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</si>
  <si>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</si>
  <si>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</si>
  <si>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</si>
  <si>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</si>
  <si>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</si>
  <si>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</si>
  <si>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</si>
  <si>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</si>
  <si>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</si>
  <si>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</si>
  <si>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</si>
  <si>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</si>
  <si>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</si>
  <si>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</si>
  <si>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</si>
  <si>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</si>
  <si>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</si>
  <si>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</si>
  <si>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</si>
  <si>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</si>
  <si>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</si>
  <si>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</si>
  <si>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</si>
  <si>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</si>
  <si>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</si>
  <si>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</si>
  <si>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</si>
  <si>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</si>
  <si>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</si>
  <si>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</si>
  <si>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</si>
  <si>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</si>
  <si>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</si>
  <si>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</si>
  <si>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</si>
  <si>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</si>
  <si>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</si>
  <si>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</si>
  <si>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</si>
  <si>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</si>
  <si>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</si>
  <si>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</si>
  <si>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</si>
  <si>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</si>
  <si>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</si>
  <si>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</si>
  <si>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</si>
  <si>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</si>
  <si>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</si>
  <si>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</si>
  <si>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</si>
  <si>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</si>
  <si>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</si>
  <si>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</si>
  <si>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</si>
  <si>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</si>
  <si>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</si>
  <si>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</si>
  <si>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</si>
  <si>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</si>
  <si>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</si>
  <si>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</si>
  <si>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</si>
  <si>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</si>
  <si>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</si>
  <si>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</si>
  <si>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</si>
  <si>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</si>
  <si>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</si>
  <si>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</si>
  <si>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</si>
  <si>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</si>
  <si>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</si>
  <si>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</si>
  <si>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</si>
  <si>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</si>
  <si>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</si>
  <si>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</si>
  <si>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</si>
  <si>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</si>
  <si>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</si>
  <si>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</si>
  <si>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</si>
  <si>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</si>
  <si>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</si>
  <si>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</si>
  <si>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</si>
  <si>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</si>
  <si>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</si>
  <si>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</si>
  <si>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</si>
  <si>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</si>
  <si>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</si>
  <si>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</si>
  <si>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</si>
  <si>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</si>
  <si>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</si>
  <si>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</si>
  <si>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</si>
  <si>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</si>
  <si>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</si>
  <si>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</si>
  <si>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</si>
  <si>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</si>
  <si>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</si>
  <si>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</si>
  <si>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</si>
  <si>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</si>
  <si>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</si>
  <si>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</si>
  <si>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</si>
  <si>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</si>
  <si>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</si>
  <si>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</si>
  <si>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</si>
  <si>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</si>
  <si>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</si>
  <si>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</si>
  <si>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</si>
  <si>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</si>
  <si>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</si>
  <si>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</si>
  <si>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</si>
  <si>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</si>
  <si>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</si>
  <si>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</si>
  <si>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</si>
  <si>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</si>
  <si>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</si>
  <si>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</si>
  <si>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</si>
  <si>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</si>
  <si>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</si>
  <si>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</si>
  <si>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</si>
  <si>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</si>
  <si>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</si>
  <si>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</si>
  <si>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</si>
  <si>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</si>
  <si>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</si>
  <si>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</si>
  <si>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</si>
  <si>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</si>
  <si>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</si>
  <si>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</si>
  <si>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</si>
  <si>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</si>
  <si>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</si>
  <si>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</si>
  <si>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</si>
  <si>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</si>
  <si>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</si>
  <si>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</si>
  <si>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</si>
  <si>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</si>
  <si>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</si>
  <si>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</si>
  <si>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</si>
  <si>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</si>
  <si>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</si>
  <si>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</si>
  <si>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</si>
  <si>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</si>
  <si>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</si>
  <si>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</si>
  <si>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</si>
  <si>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</si>
  <si>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</si>
  <si>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</si>
  <si>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</si>
  <si>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</si>
  <si>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</si>
  <si>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</si>
  <si>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</si>
  <si>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</si>
  <si>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</si>
  <si>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</si>
  <si>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</si>
  <si>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</si>
  <si>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</si>
  <si>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</si>
  <si>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</si>
  <si>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</si>
  <si>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</si>
  <si>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</si>
  <si>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</si>
  <si>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</si>
  <si>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</si>
  <si>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</si>
  <si>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</si>
  <si>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</si>
  <si>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</si>
  <si>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</si>
  <si>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</si>
  <si>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</si>
  <si>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</si>
  <si>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</si>
  <si>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</si>
  <si>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</si>
  <si>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</si>
  <si>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</si>
  <si>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</si>
  <si>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</si>
  <si>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</si>
  <si>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</si>
  <si>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</si>
  <si>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</si>
  <si>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</si>
  <si>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</si>
  <si>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</si>
  <si>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</si>
  <si>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</si>
  <si>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</si>
  <si>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</si>
  <si>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</si>
  <si>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</si>
  <si>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</si>
  <si>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</si>
  <si>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</si>
  <si>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</si>
  <si>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</si>
  <si>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</si>
  <si>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</si>
  <si>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</si>
  <si>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</si>
  <si>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</si>
  <si>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</si>
  <si>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</si>
  <si>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</si>
  <si>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</si>
  <si>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</si>
  <si>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</si>
  <si>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</si>
  <si>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</si>
  <si>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</si>
  <si>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</si>
  <si>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</si>
  <si>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</si>
  <si>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</si>
  <si>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</si>
  <si>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</si>
  <si>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</si>
  <si>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</si>
  <si>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</si>
  <si>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</si>
  <si>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</si>
  <si>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</si>
  <si>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</si>
  <si>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</si>
  <si>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</si>
  <si>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</si>
  <si>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</si>
  <si>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</si>
  <si>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</si>
  <si>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</si>
  <si>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</si>
  <si>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</si>
  <si>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</si>
  <si>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</si>
  <si>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</si>
  <si>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</si>
  <si>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</si>
  <si>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</si>
  <si>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</si>
  <si>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</si>
  <si>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</si>
  <si>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</si>
  <si>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</si>
  <si>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</si>
  <si>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</si>
  <si>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</si>
  <si>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</si>
  <si>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</si>
  <si>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</si>
  <si>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</si>
  <si>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</si>
  <si>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</si>
  <si>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</si>
  <si>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</si>
  <si>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</si>
  <si>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</si>
  <si>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</si>
  <si>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</si>
  <si>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</si>
  <si>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</si>
  <si>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</si>
  <si>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</si>
  <si>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</si>
  <si>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</si>
  <si>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</si>
  <si>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</si>
  <si>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</si>
  <si>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</si>
  <si>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</si>
  <si>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</si>
  <si>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</si>
  <si>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</si>
  <si>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</si>
  <si>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</si>
  <si>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</si>
  <si>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</si>
  <si>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</si>
  <si>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</si>
  <si>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</si>
  <si>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</si>
  <si>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</si>
  <si>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</si>
  <si>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</si>
  <si>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</si>
  <si>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</si>
  <si>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</si>
  <si>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</si>
  <si>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</si>
  <si>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</si>
  <si>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</si>
  <si>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</si>
  <si>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</si>
  <si>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</si>
  <si>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</si>
  <si>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</si>
  <si>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</si>
  <si>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</si>
  <si>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</si>
  <si>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</si>
  <si>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</si>
  <si>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</si>
  <si>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</si>
  <si>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</si>
  <si>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</si>
  <si>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</si>
  <si>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</si>
  <si>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</si>
  <si>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</si>
  <si>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</si>
  <si>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</si>
  <si>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</si>
  <si>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</si>
  <si>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</si>
  <si>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</si>
  <si>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</si>
  <si>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</si>
  <si>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</si>
  <si>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</si>
  <si>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</si>
  <si>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</si>
  <si>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</si>
  <si>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</si>
  <si>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</si>
  <si>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</si>
  <si>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</si>
  <si>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</si>
  <si>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</si>
  <si>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</si>
  <si>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</si>
  <si>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</si>
  <si>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</si>
  <si>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</si>
  <si>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</si>
  <si>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</si>
  <si>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</si>
  <si>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</si>
  <si>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</si>
  <si>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</si>
  <si>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</si>
  <si>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</si>
  <si>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</si>
  <si>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</si>
  <si>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</si>
  <si>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</si>
  <si>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</si>
  <si>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</si>
  <si>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</si>
  <si>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</si>
  <si>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</si>
  <si>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</si>
  <si>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</si>
  <si>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</si>
  <si>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</si>
  <si>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</si>
  <si>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</si>
  <si>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</si>
  <si>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</si>
  <si>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</si>
  <si>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</si>
  <si>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</si>
  <si>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</si>
  <si>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</si>
  <si>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</si>
  <si>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</si>
  <si>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</si>
  <si>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</si>
  <si>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</si>
  <si>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</si>
  <si>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</si>
  <si>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</si>
  <si>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</si>
  <si>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</si>
  <si>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</si>
  <si>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</si>
  <si>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</si>
  <si>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</si>
  <si>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</si>
  <si>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</si>
  <si>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</si>
  <si>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</si>
  <si>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</si>
  <si>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</si>
  <si>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</si>
  <si>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</si>
  <si>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</si>
  <si>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</si>
  <si>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</si>
  <si>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</si>
  <si>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</si>
  <si>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</si>
  <si>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</si>
  <si>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</si>
  <si>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</si>
  <si>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</si>
  <si>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</si>
  <si>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</si>
  <si>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</si>
  <si>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</si>
  <si>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</si>
  <si>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</si>
  <si>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</si>
  <si>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</si>
  <si>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</si>
  <si>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</si>
  <si>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</si>
  <si>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</si>
  <si>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</si>
  <si>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</si>
  <si>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</si>
  <si>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</si>
  <si>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</si>
  <si>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</si>
  <si>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</si>
  <si>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</si>
  <si>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</si>
  <si>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</si>
  <si>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</si>
  <si>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</si>
  <si>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</si>
  <si>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</si>
  <si>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</si>
  <si>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</si>
  <si>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</si>
  <si>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</si>
  <si>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</si>
  <si>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</si>
  <si>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</si>
  <si>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</si>
  <si>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</si>
  <si>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</si>
  <si>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</si>
  <si>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</si>
  <si>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</si>
  <si>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</si>
  <si>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</si>
  <si>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</si>
  <si>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</si>
  <si>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</si>
  <si>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</si>
  <si>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</si>
  <si>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</si>
  <si>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</si>
  <si>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</si>
  <si>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</si>
  <si>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</si>
  <si>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</si>
  <si>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</si>
  <si>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</si>
  <si>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</si>
  <si>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</si>
  <si>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</si>
  <si>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</si>
  <si>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</si>
  <si>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</si>
  <si>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</si>
  <si>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</si>
  <si>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</si>
  <si>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</si>
  <si>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</si>
  <si>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</si>
  <si>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</si>
  <si>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</si>
  <si>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</si>
  <si>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</si>
  <si>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</si>
  <si>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</si>
  <si>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</si>
  <si>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</si>
  <si>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</si>
  <si>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</si>
  <si>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</si>
  <si>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</si>
  <si>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</si>
  <si>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</si>
  <si>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</si>
  <si>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</si>
  <si>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</si>
  <si>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</si>
  <si>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</si>
  <si>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</si>
  <si>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</si>
  <si>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</si>
  <si>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</si>
  <si>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</si>
  <si>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</si>
  <si>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</si>
  <si>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</si>
  <si>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</si>
  <si>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</si>
  <si>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</si>
  <si>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</si>
  <si>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</si>
  <si>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</si>
  <si>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</si>
  <si>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</si>
  <si>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</si>
  <si>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</si>
  <si>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</si>
  <si>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</si>
  <si>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</si>
  <si>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</si>
  <si>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</si>
  <si>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</si>
  <si>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</si>
  <si>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</si>
  <si>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</si>
  <si>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</si>
  <si>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</si>
  <si>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</si>
  <si>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</si>
  <si>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</si>
  <si>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</si>
  <si>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</si>
  <si>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</si>
  <si>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</si>
  <si>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</si>
  <si>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</si>
  <si>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</si>
  <si>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</si>
  <si>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</si>
  <si>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</si>
  <si>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</si>
  <si>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</si>
  <si>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</si>
  <si>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</si>
  <si>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</si>
  <si>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</si>
  <si>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</si>
  <si>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</si>
  <si>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</si>
  <si>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</si>
  <si>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</si>
  <si>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</si>
  <si>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</si>
  <si>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</si>
  <si>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</si>
  <si>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</si>
  <si>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</si>
  <si>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</si>
  <si>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</si>
  <si>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</si>
  <si>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</si>
  <si>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</si>
  <si>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</si>
  <si>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</si>
  <si>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</si>
  <si>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</si>
  <si>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</si>
  <si>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</si>
  <si>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</si>
  <si>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</si>
  <si>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</si>
  <si>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</si>
  <si>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</si>
  <si>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</si>
  <si>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</si>
  <si>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</si>
  <si>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</si>
  <si>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</si>
  <si>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</si>
  <si>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</si>
  <si>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</si>
  <si>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</si>
  <si>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</si>
  <si>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</si>
  <si>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</si>
  <si>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</si>
  <si>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</si>
  <si>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</si>
  <si>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</si>
  <si>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</si>
  <si>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</si>
  <si>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</si>
  <si>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</si>
  <si>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</si>
  <si>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</si>
  <si>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</si>
  <si>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</si>
  <si>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</si>
  <si>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</si>
  <si>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</si>
  <si>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</si>
  <si>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</si>
  <si>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</si>
  <si>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</si>
  <si>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</si>
  <si>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</si>
  <si>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</si>
  <si>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</si>
  <si>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</si>
  <si>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</si>
  <si>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</si>
  <si>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</si>
  <si>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</si>
  <si>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</si>
  <si>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</si>
  <si>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</si>
  <si>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</si>
  <si>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</si>
  <si>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</si>
  <si>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</si>
  <si>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</si>
  <si>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</si>
  <si>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</si>
  <si>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</si>
  <si>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</si>
  <si>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</si>
  <si>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</si>
  <si>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</si>
  <si>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</si>
  <si>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</si>
  <si>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</si>
  <si>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</si>
  <si>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</si>
  <si>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</si>
  <si>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</si>
  <si>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</si>
  <si>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</si>
  <si>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</si>
  <si>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</si>
  <si>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</si>
  <si>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</si>
  <si>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</si>
  <si>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</si>
  <si>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</si>
  <si>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</si>
  <si>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</si>
  <si>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</si>
  <si>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</si>
  <si>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</si>
  <si>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</si>
  <si>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</si>
  <si>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</si>
  <si>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</si>
  <si>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</si>
  <si>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</si>
  <si>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</si>
  <si>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</si>
  <si>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</si>
  <si>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</si>
  <si>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</si>
  <si>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</si>
  <si>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</si>
  <si>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</si>
  <si>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</si>
  <si>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</si>
  <si>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</si>
  <si>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</si>
  <si>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</si>
  <si>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</si>
  <si>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</si>
  <si>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</si>
  <si>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</si>
  <si>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</si>
  <si>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</si>
  <si>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</si>
  <si>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</si>
  <si>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</si>
  <si>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</si>
  <si>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</si>
  <si>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</si>
  <si>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</si>
  <si>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</si>
  <si>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</si>
  <si>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</si>
  <si>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</si>
  <si>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</si>
  <si>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</si>
  <si>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</si>
  <si>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</si>
  <si>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</si>
  <si>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</si>
  <si>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</si>
  <si>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</si>
  <si>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</si>
  <si>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</si>
  <si>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</si>
  <si>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</si>
  <si>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</si>
  <si>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</si>
  <si>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</si>
  <si>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</si>
  <si>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</si>
  <si>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</si>
  <si>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</si>
  <si>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</si>
  <si>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</si>
  <si>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</si>
  <si>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</si>
  <si>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</si>
  <si>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</si>
  <si>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</si>
  <si>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</si>
  <si>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</si>
  <si>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</si>
  <si>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</si>
  <si>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</si>
  <si>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</si>
  <si>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</si>
  <si>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</si>
  <si>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</si>
  <si>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</si>
  <si>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</si>
  <si>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</si>
  <si>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</si>
  <si>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</si>
  <si>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</si>
  <si>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</si>
  <si>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</si>
  <si>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</si>
  <si>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</si>
  <si>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</si>
  <si>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</si>
  <si>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</si>
  <si>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</si>
  <si>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</si>
  <si>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</si>
  <si>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</si>
  <si>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</si>
  <si>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</si>
  <si>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</si>
  <si>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</si>
  <si>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</si>
  <si>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</si>
  <si>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</si>
  <si>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</si>
  <si>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</si>
  <si>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</si>
  <si>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</si>
  <si>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</si>
  <si>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</si>
  <si>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</si>
  <si>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</si>
  <si>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</si>
  <si>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</si>
  <si>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</si>
  <si>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</si>
  <si>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</si>
  <si>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</si>
  <si>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</si>
  <si>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</si>
  <si>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</si>
  <si>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</si>
  <si>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</si>
  <si>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</si>
  <si>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</si>
  <si>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</si>
  <si>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</si>
  <si>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</si>
  <si>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</si>
  <si>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</si>
  <si>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</si>
  <si>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</si>
  <si>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</si>
  <si>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</si>
  <si>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</si>
  <si>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</si>
  <si>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</si>
  <si>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</si>
  <si>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</si>
  <si>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</si>
  <si>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</si>
  <si>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</si>
  <si>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</si>
  <si>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</si>
  <si>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</si>
  <si>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</si>
  <si>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</si>
  <si>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</si>
  <si>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</si>
  <si>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</si>
  <si>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</si>
  <si>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</si>
  <si>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</si>
  <si>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</si>
  <si>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</si>
  <si>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</si>
  <si>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</si>
  <si>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</si>
  <si>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</si>
  <si>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</si>
  <si>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</si>
  <si>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</si>
  <si>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</si>
  <si>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</si>
  <si>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</si>
  <si>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</si>
  <si>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</si>
  <si>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</si>
  <si>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</si>
  <si>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</si>
  <si>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</si>
  <si>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</si>
  <si>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</si>
  <si>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</si>
  <si>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</si>
  <si>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</si>
  <si>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</si>
  <si>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</si>
  <si>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</si>
  <si>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</si>
  <si>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</si>
  <si>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</si>
  <si>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</si>
  <si>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</si>
  <si>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</si>
  <si>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</si>
  <si>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</si>
  <si>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</si>
  <si>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</si>
  <si>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</si>
  <si>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</si>
  <si>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</si>
  <si>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</si>
  <si>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</si>
  <si>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</si>
  <si>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</si>
  <si>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</si>
  <si>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</si>
  <si>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</si>
  <si>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</si>
  <si>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</si>
  <si>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</si>
  <si>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</si>
  <si>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</si>
  <si>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</si>
  <si>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</si>
  <si>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</si>
  <si>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</si>
  <si>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</si>
  <si>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</si>
  <si>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</si>
  <si>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</si>
  <si>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</si>
  <si>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</si>
  <si>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</si>
  <si>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</si>
  <si>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</si>
  <si>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</si>
  <si>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</si>
  <si>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</si>
  <si>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</si>
  <si>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</si>
  <si>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</si>
  <si>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</si>
  <si>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</si>
  <si>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</si>
  <si>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</si>
  <si>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</si>
  <si>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</si>
  <si>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</si>
  <si>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</si>
  <si>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</si>
  <si>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</si>
  <si>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</si>
  <si>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</si>
  <si>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</si>
  <si>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</si>
  <si>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</si>
  <si>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</si>
  <si>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</si>
  <si>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</si>
  <si>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</si>
  <si>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</si>
  <si>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</si>
  <si>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</si>
  <si>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</si>
  <si>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</si>
  <si>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</si>
  <si>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</si>
  <si>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</si>
  <si>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</si>
  <si>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</si>
  <si>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</si>
  <si>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</si>
  <si>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</si>
  <si>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</si>
  <si>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</si>
  <si>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</si>
  <si>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</si>
  <si>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</si>
  <si>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</si>
  <si>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</si>
  <si>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</si>
  <si>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</si>
  <si>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</si>
  <si>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</si>
  <si>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</si>
  <si>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</si>
  <si>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</si>
  <si>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</si>
  <si>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</si>
  <si>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</si>
  <si>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</si>
  <si>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</si>
  <si>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</si>
  <si>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</si>
  <si>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</si>
  <si>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</si>
  <si>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</si>
  <si>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</si>
  <si>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</si>
  <si>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</si>
  <si>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</si>
  <si>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</si>
  <si>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</si>
  <si>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</si>
  <si>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</si>
  <si>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</si>
  <si>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</si>
  <si>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</si>
  <si>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</si>
  <si>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</si>
  <si>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</si>
  <si>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</si>
  <si>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</si>
  <si>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</si>
  <si>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</si>
  <si>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</si>
  <si>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</si>
  <si>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</si>
  <si>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</si>
  <si>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</si>
  <si>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</si>
  <si>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</si>
  <si>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</si>
  <si>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</si>
  <si>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</si>
  <si>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</si>
  <si>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</si>
  <si>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</si>
  <si>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</si>
  <si>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</si>
  <si>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</si>
  <si>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</si>
  <si>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</si>
  <si>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</si>
  <si>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</si>
  <si>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</si>
  <si>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</si>
  <si>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</si>
  <si>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</si>
  <si>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</si>
  <si>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</si>
  <si>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</si>
  <si>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</si>
  <si>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</si>
  <si>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</si>
  <si>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</si>
  <si>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</si>
  <si>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</si>
  <si>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</si>
  <si>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</si>
  <si>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</si>
  <si>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</si>
  <si>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</si>
  <si>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</si>
  <si>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</si>
  <si>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</si>
  <si>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</si>
  <si>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</si>
  <si>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</si>
  <si>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</si>
  <si>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</si>
  <si>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</si>
  <si>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</si>
  <si>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</si>
  <si>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</si>
  <si>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</si>
  <si>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</si>
  <si>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</si>
  <si>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</si>
  <si>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</si>
  <si>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</si>
  <si>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</si>
  <si>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</si>
  <si>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</si>
  <si>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</si>
  <si>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</si>
  <si>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</si>
  <si>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</si>
  <si>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</si>
  <si>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</si>
  <si>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</si>
  <si>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</si>
  <si>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</si>
  <si>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</si>
  <si>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</si>
  <si>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</si>
  <si>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</si>
  <si>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</si>
  <si>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</si>
  <si>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</si>
  <si>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</si>
  <si>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</si>
  <si>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</si>
  <si>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</si>
  <si>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</si>
  <si>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</si>
  <si>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</si>
  <si>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</si>
  <si>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</si>
  <si>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</si>
  <si>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</si>
  <si>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</si>
  <si>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</si>
  <si>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</si>
  <si>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</si>
  <si>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</si>
  <si>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</si>
  <si>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</si>
  <si>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</si>
  <si>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</si>
  <si>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</si>
  <si>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</si>
  <si>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</si>
  <si>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</si>
  <si>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</si>
  <si>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</si>
  <si>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</si>
  <si>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</si>
  <si>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</si>
  <si>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</si>
  <si>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</si>
  <si>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</si>
  <si>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</si>
  <si>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</si>
  <si>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</si>
  <si>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</si>
  <si>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</si>
  <si>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</si>
  <si>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</si>
  <si>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</si>
  <si>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</si>
  <si>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</si>
  <si>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</si>
  <si>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</si>
  <si>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</si>
  <si>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</si>
  <si>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</si>
  <si>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</si>
  <si>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</si>
  <si>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</si>
  <si>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</si>
  <si>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</si>
  <si>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</si>
  <si>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</si>
  <si>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</si>
  <si>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</si>
  <si>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</si>
  <si>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</si>
  <si>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</si>
  <si>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</si>
  <si>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</si>
  <si>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</si>
  <si>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</si>
  <si>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</si>
  <si>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</si>
  <si>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</si>
  <si>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</si>
  <si>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</si>
  <si>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</si>
  <si>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</si>
  <si>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</si>
  <si>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</si>
  <si>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</si>
  <si>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</si>
  <si>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</si>
  <si>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</si>
  <si>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</si>
  <si>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</si>
  <si>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</si>
  <si>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</si>
  <si>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</si>
  <si>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</si>
  <si>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</si>
  <si>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</si>
  <si>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</si>
  <si>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</si>
  <si>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</si>
  <si>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</si>
  <si>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</si>
  <si>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</si>
  <si>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</si>
  <si>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</si>
  <si>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</si>
  <si>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</si>
  <si>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</si>
  <si>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</si>
  <si>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</si>
  <si>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</si>
  <si>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</si>
  <si>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</si>
  <si>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</si>
  <si>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</si>
  <si>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</si>
  <si>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</si>
  <si>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</si>
  <si>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</si>
  <si>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</si>
  <si>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</si>
  <si>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</si>
  <si>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</si>
  <si>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</si>
  <si>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</si>
  <si>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</si>
  <si>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</si>
  <si>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</si>
  <si>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</si>
  <si>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</si>
  <si>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</si>
  <si>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</si>
  <si>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</si>
  <si>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</si>
  <si>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</si>
  <si>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</si>
  <si>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</si>
  <si>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</si>
  <si>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</si>
  <si>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</si>
  <si>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</si>
  <si>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</si>
  <si>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</si>
  <si>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</si>
  <si>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</si>
  <si>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</si>
  <si>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</si>
  <si>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</si>
  <si>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</si>
  <si>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</si>
  <si>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</si>
  <si>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</si>
  <si>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</si>
  <si>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</si>
  <si>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</si>
  <si>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</si>
  <si>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</si>
  <si>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</si>
  <si>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</si>
  <si>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</si>
  <si>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</si>
  <si>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</si>
  <si>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</si>
  <si>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</si>
  <si>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</si>
  <si>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</si>
  <si>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</si>
  <si>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</si>
  <si>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</si>
  <si>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</si>
  <si>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</si>
  <si>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</si>
  <si>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</si>
  <si>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</si>
  <si>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</si>
  <si>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</si>
  <si>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</si>
  <si>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</si>
  <si>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</si>
  <si>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</si>
  <si>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</si>
  <si>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</si>
  <si>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</si>
  <si>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</si>
  <si>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</si>
  <si>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</si>
  <si>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</si>
  <si>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</si>
  <si>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</si>
  <si>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</si>
  <si>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</si>
  <si>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</si>
  <si>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</si>
  <si>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</si>
  <si>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</si>
  <si>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</si>
  <si>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</si>
  <si>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</si>
  <si>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</si>
  <si>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</si>
  <si>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</si>
  <si>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</si>
  <si>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</si>
  <si>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</si>
  <si>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</si>
  <si>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</si>
  <si>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</si>
  <si>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</si>
  <si>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</si>
  <si>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</si>
  <si>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</si>
  <si>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</si>
  <si>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</si>
  <si>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</si>
  <si>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</si>
  <si>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</si>
  <si>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</si>
  <si>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</si>
  <si>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</si>
  <si>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</si>
  <si>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</si>
  <si>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</si>
  <si>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</si>
  <si>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</si>
  <si>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</si>
  <si>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</si>
  <si>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</si>
  <si>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</si>
  <si>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</si>
  <si>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</si>
  <si>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</si>
  <si>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</si>
  <si>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</si>
  <si>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</si>
  <si>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</si>
  <si>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</si>
  <si>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</si>
  <si>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</si>
  <si>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</si>
  <si>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</si>
  <si>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</si>
  <si>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</si>
  <si>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</si>
  <si>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</si>
  <si>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</si>
  <si>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</si>
  <si>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</si>
  <si>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</si>
  <si>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</si>
  <si>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</si>
  <si>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</si>
  <si>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</si>
  <si>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</si>
  <si>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</si>
  <si>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</si>
  <si>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</si>
  <si>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</si>
  <si>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</si>
  <si>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</si>
  <si>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</si>
  <si>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</si>
  <si>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</si>
  <si>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</si>
  <si>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</si>
  <si>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</si>
  <si>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</si>
  <si>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</si>
  <si>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</si>
  <si>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</si>
  <si>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</si>
  <si>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</si>
  <si>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</si>
  <si>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</si>
  <si>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</si>
  <si>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</si>
  <si>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</si>
  <si>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</si>
  <si>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</si>
  <si>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</si>
  <si>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</si>
  <si>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</si>
  <si>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</si>
  <si>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</si>
  <si>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</si>
  <si>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</si>
  <si>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</si>
  <si>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</si>
  <si>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</si>
  <si>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</si>
  <si>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</si>
  <si>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</si>
  <si>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</si>
  <si>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</si>
  <si>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</si>
  <si>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</si>
  <si>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</si>
  <si>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</si>
  <si>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</si>
  <si>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</si>
  <si>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</si>
  <si>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</si>
  <si>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</si>
  <si>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</si>
  <si>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</si>
  <si>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</si>
  <si>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</si>
  <si>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</si>
  <si>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</si>
  <si>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</si>
  <si>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</si>
  <si>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</si>
  <si>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</si>
  <si>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</si>
  <si>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</si>
  <si>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</si>
  <si>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</si>
  <si>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</si>
  <si>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</si>
  <si>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</si>
  <si>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</si>
  <si>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</si>
  <si>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</si>
  <si>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</si>
  <si>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</si>
  <si>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</si>
  <si>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</si>
  <si>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</si>
  <si>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</si>
  <si>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</si>
  <si>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</si>
  <si>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</si>
  <si>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</si>
  <si>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</si>
  <si>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</si>
  <si>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</si>
  <si>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</si>
  <si>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</si>
  <si>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</si>
  <si>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</si>
  <si>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</si>
  <si>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</si>
  <si>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</si>
  <si>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</si>
  <si>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</si>
  <si>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</si>
  <si>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</si>
  <si>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</si>
  <si>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</si>
  <si>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</si>
  <si>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</si>
  <si>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</si>
  <si>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</si>
  <si>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</si>
  <si>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</si>
  <si>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</si>
  <si>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</si>
  <si>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</si>
  <si>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</si>
  <si>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</si>
  <si>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</si>
  <si>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</si>
  <si>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</si>
  <si>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</si>
  <si>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</si>
  <si>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</si>
  <si>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</si>
  <si>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</si>
  <si>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</si>
  <si>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</si>
  <si>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</si>
  <si>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</si>
  <si>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</si>
  <si>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</si>
  <si>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</si>
  <si>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</si>
  <si>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</si>
  <si>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</si>
  <si>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</si>
  <si>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</si>
  <si>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</si>
  <si>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</si>
  <si>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</si>
  <si>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</si>
  <si>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</si>
  <si>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</si>
  <si>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</si>
  <si>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</si>
  <si>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</si>
  <si>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</si>
  <si>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</si>
  <si>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</si>
  <si>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</si>
  <si>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</si>
  <si>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</si>
  <si>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</si>
  <si>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</si>
  <si>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</si>
  <si>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</si>
  <si>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</si>
  <si>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</si>
  <si>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</si>
  <si>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</si>
  <si>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</si>
  <si>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</si>
  <si>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</si>
  <si>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</si>
  <si>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</si>
  <si>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</si>
  <si>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</si>
  <si>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</si>
  <si>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</si>
  <si>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</si>
  <si>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</si>
  <si>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</si>
  <si>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</si>
  <si>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</si>
  <si>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</si>
  <si>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</si>
  <si>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</si>
  <si>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</si>
  <si>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</si>
  <si>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</si>
  <si>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</si>
  <si>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</si>
  <si>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</si>
  <si>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</si>
  <si>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</si>
  <si>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</si>
  <si>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</si>
  <si>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</si>
  <si>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</si>
  <si>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</si>
  <si>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</si>
  <si>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</si>
  <si>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</si>
  <si>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</si>
  <si>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</si>
  <si>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</si>
  <si>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</si>
  <si>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</si>
  <si>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</si>
  <si>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</si>
  <si>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</si>
  <si>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</si>
  <si>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</si>
  <si>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</si>
  <si>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</si>
  <si>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</si>
  <si>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</si>
  <si>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</si>
  <si>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</si>
  <si>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</si>
  <si>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</si>
  <si>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</si>
  <si>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</si>
  <si>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</si>
  <si>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</si>
  <si>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</si>
  <si>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</si>
  <si>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</si>
  <si>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</si>
  <si>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</si>
  <si>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</si>
  <si>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</si>
  <si>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</si>
  <si>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</si>
  <si>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</si>
  <si>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</si>
  <si>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</si>
  <si>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</si>
  <si>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</si>
  <si>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</si>
  <si>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</si>
  <si>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</si>
  <si>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</si>
  <si>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</si>
  <si>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</si>
  <si>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</si>
  <si>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</si>
  <si>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</si>
  <si>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</si>
  <si>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</si>
  <si>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</si>
  <si>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</si>
  <si>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</si>
  <si>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</si>
  <si>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</si>
  <si>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</si>
  <si>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</si>
  <si>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</si>
  <si>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</si>
  <si>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</si>
  <si>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</si>
  <si>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</si>
  <si>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</si>
  <si>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</si>
  <si>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</si>
  <si>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</si>
  <si>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</si>
  <si>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</si>
  <si>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</si>
  <si>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</si>
  <si>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</si>
  <si>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</si>
  <si>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</si>
  <si>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</si>
  <si>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</si>
  <si>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</si>
  <si>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</si>
  <si>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</si>
  <si>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</si>
  <si>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</si>
  <si>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</si>
  <si>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</si>
  <si>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</si>
  <si>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</si>
  <si>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</si>
  <si>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</si>
  <si>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</si>
  <si>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</si>
  <si>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</si>
  <si>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</si>
  <si>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</si>
  <si>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</si>
  <si>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</si>
  <si>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</si>
  <si>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</si>
  <si>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</si>
  <si>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</si>
  <si>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</si>
  <si>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</si>
  <si>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</si>
  <si>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</si>
  <si>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</si>
  <si>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</si>
  <si>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</si>
  <si>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</si>
  <si>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</si>
  <si>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</si>
  <si>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</si>
  <si>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</si>
  <si>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</si>
  <si>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</si>
  <si>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</si>
  <si>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</si>
  <si>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</si>
  <si>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</si>
  <si>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</si>
  <si>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</si>
  <si>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</si>
  <si>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</si>
  <si>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</si>
  <si>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</si>
  <si>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</si>
  <si>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</si>
  <si>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</si>
  <si>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</si>
  <si>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</si>
  <si>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</si>
  <si>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</si>
  <si>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</si>
  <si>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</si>
  <si>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</si>
  <si>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</si>
  <si>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</si>
  <si>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</si>
  <si>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</si>
  <si>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</si>
  <si>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</si>
  <si>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</si>
  <si>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</si>
  <si>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</si>
  <si>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</si>
  <si>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</si>
  <si>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</si>
  <si>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</si>
  <si>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</si>
  <si>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</si>
  <si>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</si>
  <si>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</si>
  <si>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</si>
  <si>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</si>
  <si>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</si>
  <si>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</si>
  <si>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</si>
  <si>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</si>
  <si>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</si>
  <si>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</si>
  <si>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</si>
  <si>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</si>
  <si>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</si>
  <si>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</si>
  <si>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</si>
  <si>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</si>
  <si>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</si>
  <si>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</si>
  <si>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</si>
  <si>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</si>
  <si>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</si>
  <si>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</si>
  <si>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</si>
  <si>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</si>
  <si>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</si>
  <si>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</si>
  <si>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</si>
  <si>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</si>
  <si>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</si>
  <si>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</si>
  <si>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</si>
  <si>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</si>
  <si>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</si>
  <si>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</si>
  <si>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</si>
  <si>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</si>
  <si>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</si>
  <si>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</si>
  <si>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</si>
  <si>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</si>
  <si>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</si>
  <si>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</si>
  <si>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</si>
  <si>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</si>
  <si>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</si>
  <si>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</si>
  <si>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</si>
  <si>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</si>
  <si>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</si>
  <si>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</si>
  <si>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</si>
  <si>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</si>
  <si>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</si>
  <si>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</si>
  <si>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</si>
  <si>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</si>
  <si>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</si>
  <si>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</si>
  <si>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</si>
  <si>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</si>
  <si>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</si>
  <si>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</si>
  <si>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</si>
  <si>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</si>
  <si>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</si>
  <si>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</si>
  <si>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</si>
  <si>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</si>
  <si>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</si>
  <si>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</si>
  <si>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</si>
  <si>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</si>
  <si>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</si>
  <si>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</si>
  <si>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</si>
  <si>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</si>
  <si>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</si>
  <si>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</si>
  <si>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</si>
  <si>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</si>
  <si>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</si>
  <si>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</si>
  <si>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</si>
  <si>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</si>
  <si>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</si>
  <si>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</si>
  <si>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</si>
  <si>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</si>
  <si>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</si>
  <si>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</si>
  <si>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</si>
  <si>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</si>
  <si>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</si>
  <si>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</si>
  <si>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</si>
  <si>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</si>
  <si>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</si>
  <si>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</si>
  <si>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</si>
  <si>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</si>
  <si>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</si>
  <si>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</si>
  <si>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</si>
  <si>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</si>
  <si>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</si>
  <si>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</si>
  <si>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</si>
  <si>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</si>
  <si>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</si>
  <si>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</si>
  <si>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</si>
  <si>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</si>
  <si>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</si>
  <si>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</si>
  <si>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</si>
  <si>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</si>
  <si>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</si>
  <si>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</si>
  <si>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</si>
  <si>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</si>
  <si>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</si>
  <si>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</si>
  <si>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</si>
  <si>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</si>
  <si>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</si>
  <si>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</si>
  <si>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</si>
  <si>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</si>
  <si>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</si>
  <si>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</si>
  <si>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</si>
  <si>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</si>
  <si>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</si>
  <si>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</si>
  <si>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</si>
  <si>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</si>
  <si>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</si>
  <si>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</si>
  <si>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</si>
  <si>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</si>
  <si>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</si>
  <si>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</si>
  <si>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</si>
  <si>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</si>
  <si>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</si>
  <si>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</si>
  <si>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</si>
  <si>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</si>
  <si>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</si>
  <si>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</si>
  <si>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</si>
  <si>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</si>
  <si>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</si>
  <si>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</si>
  <si>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</si>
  <si>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</si>
  <si>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</si>
  <si>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</si>
  <si>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</si>
  <si>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</si>
  <si>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</si>
  <si>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</si>
  <si>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</si>
  <si>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</si>
  <si>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</si>
  <si>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</si>
  <si>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</si>
  <si>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</si>
  <si>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</si>
  <si>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</si>
  <si>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</si>
  <si>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</si>
  <si>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</si>
  <si>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</si>
  <si>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</si>
  <si>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</si>
  <si>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</si>
  <si>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</si>
  <si>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</si>
  <si>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</si>
  <si>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</si>
  <si>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</si>
  <si>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</si>
  <si>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</si>
  <si>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</si>
  <si>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</si>
  <si>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</si>
  <si>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</si>
  <si>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</si>
  <si>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</si>
  <si>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</si>
  <si>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</si>
  <si>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</si>
  <si>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</si>
  <si>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</si>
  <si>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</si>
  <si>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</si>
  <si>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</si>
  <si>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</si>
  <si>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</si>
  <si>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</si>
  <si>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</si>
  <si>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</si>
  <si>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</si>
  <si>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</si>
  <si>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</si>
  <si>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</si>
  <si>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</si>
  <si>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</si>
  <si>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</si>
  <si>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</si>
  <si>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</si>
  <si>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</si>
  <si>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</si>
  <si>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</si>
  <si>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</si>
  <si>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</si>
  <si>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</si>
  <si>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</si>
  <si>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</si>
  <si>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</si>
  <si>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</si>
  <si>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</si>
  <si>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</si>
  <si>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</si>
  <si>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</si>
  <si>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</si>
  <si>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</si>
  <si>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</si>
  <si>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</si>
  <si>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</si>
  <si>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</si>
  <si>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</si>
  <si>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</si>
  <si>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</si>
  <si>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</si>
  <si>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</si>
  <si>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</si>
  <si>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</si>
  <si>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</si>
  <si>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</si>
  <si>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</si>
  <si>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</si>
  <si>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</si>
  <si>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</si>
  <si>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</si>
  <si>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</si>
  <si>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</si>
  <si>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</si>
  <si>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</si>
  <si>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</si>
  <si>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</si>
  <si>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</si>
  <si>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</si>
  <si>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</si>
  <si>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</si>
  <si>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</si>
  <si>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</si>
  <si>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</si>
  <si>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</si>
  <si>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</si>
  <si>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</si>
  <si>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</si>
  <si>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</si>
  <si>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</si>
  <si>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</si>
  <si>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</si>
  <si>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</si>
  <si>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</si>
  <si>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</si>
  <si>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</si>
  <si>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</si>
  <si>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</si>
  <si>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</si>
  <si>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</si>
  <si>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</si>
  <si>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</si>
  <si>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</si>
  <si>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</si>
  <si>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</si>
  <si>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</si>
  <si>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</si>
  <si>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</si>
  <si>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</si>
  <si>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</si>
  <si>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</si>
  <si>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</si>
  <si>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</si>
  <si>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</si>
  <si>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</si>
  <si>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</si>
  <si>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</si>
  <si>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</si>
  <si>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</si>
  <si>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</si>
  <si>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</si>
  <si>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</si>
  <si>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</si>
  <si>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</si>
  <si>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</si>
  <si>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</si>
  <si>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</si>
  <si>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</si>
  <si>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</si>
  <si>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</si>
  <si>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</si>
  <si>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</si>
  <si>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</si>
  <si>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</si>
  <si>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</si>
  <si>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</si>
  <si>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</si>
  <si>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</si>
  <si>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</si>
  <si>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</si>
  <si>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</si>
  <si>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</si>
  <si>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</si>
  <si>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</si>
  <si>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</si>
  <si>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</si>
  <si>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</si>
  <si>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</si>
  <si>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</si>
  <si>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</si>
  <si>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</si>
  <si>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</si>
  <si>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</si>
  <si>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</si>
  <si>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</si>
  <si>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</si>
  <si>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</si>
  <si>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</si>
  <si>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</si>
  <si>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</si>
  <si>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</si>
  <si>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</si>
  <si>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</si>
  <si>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</si>
  <si>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</si>
  <si>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</si>
  <si>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</si>
  <si>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</si>
  <si>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</si>
  <si>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</si>
  <si>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</si>
  <si>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</si>
  <si>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</si>
  <si>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</si>
  <si>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</si>
  <si>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</si>
  <si>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</si>
  <si>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</si>
  <si>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</si>
  <si>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</si>
  <si>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</si>
  <si>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</si>
  <si>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</si>
  <si>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</si>
  <si>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</si>
  <si>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</si>
  <si>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</si>
  <si>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</si>
  <si>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</si>
  <si>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</si>
  <si>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</si>
  <si>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</si>
  <si>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</si>
  <si>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</si>
  <si>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</si>
  <si>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</si>
  <si>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</si>
  <si>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</si>
  <si>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</si>
  <si>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</si>
  <si>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</si>
  <si>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</si>
  <si>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</si>
  <si>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</si>
  <si>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</si>
  <si>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</si>
  <si>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</si>
  <si>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</si>
  <si>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</si>
  <si>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</si>
  <si>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</si>
  <si>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</si>
  <si>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</si>
  <si>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</si>
  <si>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</si>
  <si>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</si>
  <si>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</si>
  <si>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</si>
  <si>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</si>
  <si>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</si>
  <si>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</si>
  <si>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</si>
  <si>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</si>
  <si>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</si>
  <si>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</si>
  <si>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</si>
  <si>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</si>
  <si>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</si>
  <si>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</si>
  <si>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</si>
  <si>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</si>
  <si>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</si>
  <si>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</si>
  <si>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</si>
  <si>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</si>
  <si>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</si>
  <si>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</si>
  <si>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</si>
  <si>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</si>
  <si>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</si>
  <si>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</si>
  <si>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</si>
  <si>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</si>
  <si>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</si>
  <si>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</si>
  <si>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</si>
  <si>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</si>
  <si>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</si>
  <si>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</si>
  <si>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</si>
  <si>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</si>
  <si>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</si>
  <si>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</si>
  <si>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</si>
  <si>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</si>
  <si>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</si>
  <si>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</si>
  <si>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</si>
  <si>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</si>
  <si>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</si>
  <si>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</si>
  <si>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</si>
  <si>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</si>
  <si>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</si>
  <si>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</si>
  <si>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</si>
  <si>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</si>
  <si>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</si>
  <si>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</si>
  <si>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</si>
  <si>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</si>
  <si>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</si>
  <si>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</si>
  <si>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</si>
  <si>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</si>
  <si>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</si>
  <si>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</si>
  <si>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</si>
  <si>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</si>
  <si>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</si>
  <si>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</si>
  <si>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</si>
  <si>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</si>
  <si>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</si>
  <si>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</si>
  <si>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</si>
  <si>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</si>
  <si>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</si>
  <si>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</si>
  <si>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</si>
  <si>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</si>
  <si>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</si>
  <si>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</si>
  <si>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</si>
  <si>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</si>
  <si>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</si>
  <si>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</si>
  <si>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</si>
  <si>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</si>
  <si>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</si>
  <si>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</si>
  <si>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</si>
  <si>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</si>
  <si>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</si>
  <si>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</si>
  <si>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</si>
  <si>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</si>
  <si>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</si>
  <si>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</si>
  <si>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</si>
  <si>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</si>
  <si>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</si>
  <si>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</si>
  <si>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</si>
  <si>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</si>
  <si>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</si>
  <si>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</si>
  <si>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</si>
  <si>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</si>
  <si>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</si>
  <si>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</si>
  <si>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</si>
  <si>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</si>
  <si>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</si>
  <si>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</si>
  <si>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</si>
  <si>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</si>
  <si>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</si>
  <si>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</si>
  <si>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</si>
  <si>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</si>
  <si>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</si>
  <si>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</si>
  <si>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</si>
  <si>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</si>
  <si>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</si>
  <si>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</si>
  <si>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</si>
  <si>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</si>
  <si>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</si>
  <si>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</si>
  <si>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</si>
  <si>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</si>
  <si>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</si>
  <si>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</si>
  <si>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</si>
  <si>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</si>
  <si>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</si>
  <si>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</si>
  <si>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</si>
  <si>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</si>
  <si>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</si>
  <si>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</si>
  <si>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</si>
  <si>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</si>
  <si>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</si>
  <si>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</si>
  <si>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</si>
  <si>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</si>
  <si>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</si>
  <si>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</si>
  <si>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</si>
  <si>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</si>
  <si>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</si>
  <si>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</si>
  <si>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</si>
  <si>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</si>
  <si>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</si>
  <si>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</si>
  <si>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</si>
  <si>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</si>
  <si>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</si>
  <si>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</si>
  <si>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</si>
  <si>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</si>
  <si>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</si>
  <si>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</si>
  <si>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</si>
  <si>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</si>
  <si>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</si>
  <si>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</si>
  <si>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</si>
  <si>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</si>
  <si>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</si>
  <si>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</si>
  <si>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</si>
  <si>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</si>
  <si>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</si>
  <si>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</si>
  <si>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</si>
  <si>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</si>
  <si>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</si>
  <si>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</si>
  <si>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</si>
  <si>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</si>
  <si>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</si>
  <si>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</si>
  <si>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</si>
  <si>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</si>
  <si>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</si>
  <si>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</si>
  <si>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</si>
  <si>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</si>
  <si>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</si>
  <si>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</si>
  <si>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</si>
  <si>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</si>
  <si>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</si>
  <si>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</si>
  <si>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</si>
  <si>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</si>
  <si>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</si>
  <si>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</si>
  <si>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</si>
  <si>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</si>
  <si>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</si>
  <si>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</si>
  <si>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</si>
  <si>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</si>
  <si>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</si>
  <si>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</si>
  <si>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</si>
  <si>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</si>
  <si>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</si>
  <si>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</si>
  <si>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</si>
  <si>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</si>
  <si>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</si>
  <si>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</si>
  <si>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</si>
  <si>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</si>
  <si>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</si>
  <si>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</si>
  <si>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</si>
  <si>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</si>
  <si>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</si>
  <si>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</si>
  <si>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</si>
  <si>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</si>
  <si>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</si>
  <si>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</si>
  <si>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</si>
  <si>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</si>
  <si>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</si>
  <si>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</si>
  <si>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</si>
  <si>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</si>
  <si>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</si>
  <si>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</si>
  <si>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</si>
  <si>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</si>
  <si>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</si>
  <si>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</si>
  <si>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</si>
  <si>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</si>
  <si>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</si>
  <si>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</si>
  <si>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</si>
  <si>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</si>
  <si>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</si>
  <si>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</si>
  <si>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</si>
  <si>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</si>
  <si>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</si>
  <si>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</si>
  <si>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</si>
  <si>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</si>
  <si>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</si>
  <si>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</si>
  <si>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</si>
  <si>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</si>
  <si>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</si>
  <si>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</si>
  <si>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</si>
  <si>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</si>
  <si>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</si>
  <si>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</si>
  <si>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</si>
  <si>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</si>
  <si>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</si>
  <si>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</si>
  <si>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</si>
  <si>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</si>
  <si>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</si>
  <si>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</si>
  <si>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</si>
  <si>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</si>
  <si>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</si>
  <si>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</si>
  <si>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</si>
  <si>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</si>
  <si>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</si>
  <si>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</si>
  <si>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</si>
  <si>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</si>
  <si>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</si>
  <si>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</si>
  <si>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</si>
  <si>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</si>
  <si>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</si>
  <si>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</si>
  <si>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</si>
  <si>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</si>
  <si>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</si>
  <si>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</si>
  <si>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</si>
  <si>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</si>
  <si>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</si>
  <si>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</si>
  <si>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</si>
  <si>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</si>
  <si>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</si>
  <si>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</si>
  <si>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</si>
  <si>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</si>
  <si>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</si>
  <si>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</si>
  <si>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</si>
  <si>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</si>
  <si>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</si>
  <si>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</si>
  <si>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</si>
  <si>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</si>
  <si>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</si>
  <si>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</si>
  <si>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</si>
  <si>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</si>
  <si>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</si>
  <si>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</si>
  <si>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</si>
  <si>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</si>
  <si>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</si>
  <si>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</si>
  <si>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</si>
  <si>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</si>
  <si>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</si>
  <si>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</si>
  <si>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</si>
  <si>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</si>
  <si>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</si>
  <si>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</si>
  <si>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</si>
  <si>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</si>
  <si>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</si>
  <si>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</si>
  <si>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</si>
  <si>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</si>
  <si>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</si>
  <si>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</si>
  <si>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</si>
  <si>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</si>
  <si>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</si>
  <si>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</si>
  <si>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</si>
  <si>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</si>
  <si>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</si>
  <si>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</si>
  <si>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</si>
  <si>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</si>
  <si>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</si>
  <si>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</si>
  <si>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</si>
  <si>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</si>
  <si>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</si>
  <si>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</si>
  <si>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</si>
  <si>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</si>
  <si>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</si>
  <si>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</si>
  <si>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</si>
  <si>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</si>
  <si>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</si>
  <si>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</si>
  <si>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</si>
  <si>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</si>
  <si>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</si>
  <si>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</si>
  <si>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</si>
  <si>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</si>
  <si>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</si>
  <si>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</si>
  <si>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</si>
  <si>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</si>
  <si>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</si>
  <si>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</si>
  <si>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</si>
  <si>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</si>
  <si>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</si>
  <si>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</si>
  <si>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</si>
  <si>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</si>
  <si>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</si>
  <si>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</si>
  <si>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</si>
  <si>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</si>
  <si>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</si>
  <si>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</si>
  <si>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</si>
  <si>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</si>
  <si>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</si>
  <si>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</si>
  <si>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</si>
  <si>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</si>
  <si>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</si>
  <si>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</si>
  <si>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</si>
  <si>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</si>
  <si>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</si>
  <si>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</si>
  <si>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</si>
  <si>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</si>
  <si>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</si>
  <si>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</si>
  <si>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</si>
  <si>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</si>
  <si>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</si>
  <si>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</si>
  <si>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</si>
  <si>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</si>
  <si>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</si>
  <si>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</si>
  <si>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</si>
  <si>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</si>
  <si>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</si>
  <si>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</si>
  <si>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</si>
  <si>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</si>
  <si>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</si>
  <si>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</si>
  <si>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</si>
  <si>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</si>
  <si>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</si>
  <si>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</si>
  <si>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</si>
  <si>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</si>
  <si>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</si>
  <si>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</si>
  <si>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</si>
  <si>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</si>
  <si>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</si>
  <si>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</si>
  <si>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</si>
  <si>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</si>
  <si>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</si>
  <si>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</si>
  <si>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</si>
  <si>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</si>
  <si>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</si>
  <si>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</si>
  <si>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</si>
  <si>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</si>
  <si>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</si>
  <si>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</si>
  <si>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</si>
  <si>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</si>
  <si>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</si>
  <si>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</si>
  <si>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</si>
  <si>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</si>
  <si>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</si>
  <si>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</si>
  <si>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</si>
  <si>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</si>
  <si>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</si>
  <si>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</si>
  <si>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</si>
  <si>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</si>
  <si>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</si>
  <si>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</si>
  <si>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</si>
  <si>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</si>
  <si>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</si>
  <si>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</si>
  <si>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</si>
  <si>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</si>
  <si>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</si>
  <si>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</si>
  <si>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</si>
  <si>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</si>
  <si>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</si>
  <si>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</si>
  <si>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</si>
  <si>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</si>
  <si>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</si>
  <si>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</si>
  <si>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</si>
  <si>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</si>
  <si>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</si>
  <si>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</si>
  <si>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</si>
  <si>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</si>
  <si>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</si>
  <si>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</si>
  <si>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</si>
  <si>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</si>
  <si>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</si>
  <si>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</si>
  <si>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</si>
  <si>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</si>
  <si>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</si>
  <si>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</si>
  <si>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</si>
  <si>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</si>
  <si>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</si>
  <si>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</si>
  <si>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</si>
  <si>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</si>
  <si>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</si>
  <si>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</si>
  <si>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</si>
  <si>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</si>
  <si>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</si>
  <si>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</si>
  <si>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</si>
  <si>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</si>
  <si>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</si>
  <si>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</si>
  <si>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</si>
  <si>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</si>
  <si>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</si>
  <si>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</si>
  <si>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</si>
  <si>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</si>
  <si>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</si>
  <si>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</si>
  <si>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</si>
  <si>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</si>
  <si>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</si>
  <si>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</si>
  <si>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</si>
  <si>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</si>
  <si>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</si>
  <si>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</si>
  <si>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</si>
  <si>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</si>
  <si>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</si>
  <si>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</si>
  <si>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</si>
  <si>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</si>
  <si>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</si>
  <si>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</si>
  <si>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</si>
  <si>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</si>
  <si>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</si>
  <si>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</si>
  <si>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</si>
  <si>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</si>
  <si>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</si>
  <si>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</si>
  <si>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</si>
  <si>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</si>
  <si>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</si>
  <si>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</si>
  <si>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</si>
  <si>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</si>
  <si>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</si>
  <si>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</si>
  <si>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</si>
  <si>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</si>
  <si>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</si>
  <si>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</si>
  <si>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</si>
  <si>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</si>
  <si>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</si>
  <si>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</si>
  <si>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</si>
  <si>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</si>
  <si>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</si>
  <si>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</si>
  <si>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</si>
  <si>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</si>
  <si>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</si>
  <si>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</si>
  <si>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</si>
  <si>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</si>
  <si>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</si>
  <si>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</si>
  <si>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</si>
  <si>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</si>
  <si>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</si>
  <si>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</si>
  <si>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</si>
  <si>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</si>
  <si>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</si>
  <si>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</si>
  <si>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</si>
  <si>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</si>
  <si>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</si>
  <si>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</si>
  <si>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</si>
  <si>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</si>
  <si>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</si>
  <si>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</si>
  <si>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</si>
  <si>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</si>
  <si>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</si>
  <si>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</si>
  <si>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</si>
  <si>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</si>
  <si>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</si>
  <si>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</si>
  <si>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</si>
  <si>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</si>
  <si>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</si>
  <si>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</si>
  <si>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</si>
  <si>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</si>
  <si>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</si>
  <si>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</si>
  <si>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</si>
  <si>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</si>
  <si>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</si>
  <si>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</si>
  <si>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</si>
  <si>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</si>
  <si>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</si>
  <si>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</si>
  <si>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</si>
  <si>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</si>
  <si>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</si>
  <si>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</si>
  <si>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</si>
  <si>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</si>
  <si>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</si>
  <si>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</si>
  <si>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</si>
  <si>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</si>
  <si>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</si>
  <si>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</si>
  <si>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</si>
  <si>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</si>
  <si>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</si>
  <si>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</si>
  <si>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</si>
  <si>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</si>
  <si>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</si>
  <si>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</si>
  <si>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</si>
  <si>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</si>
  <si>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</si>
  <si>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</si>
  <si>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</si>
  <si>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</si>
  <si>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</si>
  <si>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</si>
  <si>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</si>
  <si>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</si>
  <si>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</si>
  <si>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</si>
  <si>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</si>
  <si>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</si>
  <si>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</si>
  <si>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</si>
  <si>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</si>
  <si>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</si>
  <si>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</si>
  <si>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</si>
  <si>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</si>
  <si>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</si>
  <si>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</si>
  <si>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</si>
  <si>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</si>
  <si>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</si>
  <si>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</si>
  <si>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</si>
  <si>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</si>
  <si>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</si>
  <si>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</si>
  <si>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</si>
  <si>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</si>
  <si>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</si>
  <si>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</si>
  <si>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</si>
  <si>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</si>
  <si>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</si>
  <si>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</si>
  <si>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</si>
  <si>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</si>
  <si>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</si>
  <si>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</si>
  <si>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</si>
  <si>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</si>
  <si>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</si>
  <si>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</si>
  <si>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</si>
  <si>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</si>
  <si>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</si>
  <si>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</si>
  <si>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</si>
  <si>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</si>
  <si>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</si>
  <si>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</si>
  <si>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</si>
  <si>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</si>
  <si>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</si>
  <si>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</si>
  <si>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</si>
  <si>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</si>
  <si>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</si>
  <si>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</si>
  <si>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</si>
  <si>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</si>
  <si>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</si>
  <si>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</si>
  <si>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</si>
  <si>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</si>
  <si>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</si>
  <si>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</si>
  <si>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</si>
  <si>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</si>
  <si>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</si>
  <si>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</si>
  <si>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</si>
  <si>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</si>
  <si>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</si>
  <si>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</si>
  <si>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</si>
  <si>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</si>
  <si>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</si>
  <si>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</si>
  <si>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</si>
  <si>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</si>
  <si>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</si>
  <si>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</si>
  <si>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</si>
  <si>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</si>
  <si>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</si>
  <si>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</si>
  <si>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</si>
  <si>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</si>
  <si>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</si>
  <si>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</si>
  <si>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</si>
  <si>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</si>
  <si>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</si>
  <si>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</si>
  <si>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</si>
  <si>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</si>
  <si>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</si>
  <si>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</si>
  <si>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</si>
  <si>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</si>
  <si>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</si>
  <si>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</si>
  <si>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</si>
  <si>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</si>
  <si>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</si>
  <si>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</si>
  <si>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</si>
  <si>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</si>
  <si>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</si>
  <si>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</si>
  <si>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</si>
  <si>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</si>
  <si>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</si>
  <si>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</si>
  <si>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</si>
  <si>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</si>
  <si>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</si>
  <si>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</si>
  <si>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</si>
  <si>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</si>
  <si>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</si>
  <si>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</si>
  <si>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</si>
  <si>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</si>
  <si>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</si>
  <si>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</si>
  <si>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</si>
  <si>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</si>
  <si>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</si>
  <si>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</si>
  <si>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</si>
  <si>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</si>
  <si>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</si>
  <si>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</si>
  <si>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</si>
  <si>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</si>
  <si>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</si>
  <si>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</si>
  <si>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</si>
  <si>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</si>
  <si>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</si>
  <si>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</si>
  <si>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</si>
  <si>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</si>
  <si>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</si>
  <si>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</si>
  <si>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</si>
  <si>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</si>
  <si>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</si>
  <si>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</si>
  <si>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</si>
  <si>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</si>
  <si>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</si>
  <si>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</si>
  <si>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</si>
  <si>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</si>
  <si>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</si>
  <si>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</si>
  <si>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</si>
  <si>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</si>
  <si>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</si>
  <si>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</si>
  <si>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</si>
  <si>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</si>
  <si>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</si>
  <si>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</si>
  <si>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</si>
  <si>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</si>
  <si>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</si>
  <si>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</si>
  <si>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</si>
  <si>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</si>
  <si>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</si>
  <si>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</si>
  <si>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</si>
  <si>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</si>
  <si>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</si>
  <si>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</si>
  <si>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</si>
  <si>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</si>
  <si>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</si>
  <si>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</si>
  <si>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</si>
  <si>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</si>
  <si>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</si>
  <si>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</si>
  <si>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</si>
  <si>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</si>
  <si>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</si>
  <si>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</si>
  <si>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</si>
  <si>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</si>
  <si>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</si>
  <si>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</si>
  <si>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</si>
  <si>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</si>
  <si>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</si>
  <si>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</si>
  <si>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</si>
  <si>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</si>
  <si>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</si>
  <si>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</si>
  <si>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</si>
  <si>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</si>
  <si>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</si>
  <si>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</si>
  <si>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</si>
  <si>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</si>
  <si>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</si>
  <si>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</si>
  <si>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</si>
  <si>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</si>
  <si>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</si>
  <si>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</si>
  <si>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</si>
  <si>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</si>
  <si>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</si>
  <si>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</si>
  <si>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</si>
  <si>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</si>
  <si>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</si>
  <si>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</si>
  <si>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</si>
  <si>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</si>
  <si>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</si>
  <si>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</si>
  <si>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</si>
  <si>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</si>
  <si>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</si>
  <si>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</si>
  <si>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</si>
  <si>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</si>
  <si>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</si>
  <si>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</si>
  <si>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</si>
  <si>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</si>
  <si>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</si>
  <si>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</si>
  <si>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</si>
  <si>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</si>
  <si>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</si>
  <si>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</si>
  <si>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</si>
  <si>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</si>
  <si>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</si>
  <si>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</si>
  <si>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</si>
  <si>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</si>
  <si>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</si>
  <si>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</si>
  <si>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</si>
  <si>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</si>
  <si>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</si>
  <si>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</si>
  <si>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</si>
  <si>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</si>
  <si>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</si>
  <si>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</si>
  <si>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</si>
  <si>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</si>
  <si>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</si>
  <si>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</si>
  <si>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</si>
  <si>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</si>
  <si>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</si>
  <si>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</si>
  <si>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</si>
  <si>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</si>
  <si>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</si>
  <si>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</si>
  <si>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</si>
  <si>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</si>
  <si>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</si>
  <si>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</si>
  <si>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</si>
  <si>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</si>
  <si>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</si>
  <si>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</si>
  <si>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</si>
  <si>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</si>
  <si>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</si>
  <si>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</si>
  <si>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</si>
  <si>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</si>
  <si>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</si>
  <si>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</si>
  <si>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</si>
  <si>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</si>
  <si>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</si>
  <si>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</si>
  <si>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</si>
  <si>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</si>
  <si>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</si>
  <si>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</si>
  <si>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</si>
  <si>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</si>
  <si>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</si>
  <si>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</si>
  <si>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</si>
  <si>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</si>
  <si>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</si>
  <si>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</si>
  <si>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</si>
  <si>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</si>
  <si>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</si>
  <si>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</si>
  <si>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</si>
  <si>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</si>
  <si>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</si>
  <si>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</si>
  <si>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</si>
  <si>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</si>
  <si>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</si>
  <si>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</si>
  <si>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</si>
  <si>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</si>
  <si>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</si>
  <si>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</si>
  <si>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</si>
  <si>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</si>
  <si>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</si>
  <si>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</si>
  <si>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</si>
  <si>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</si>
  <si>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</si>
  <si>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</si>
  <si>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</si>
  <si>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</si>
  <si>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</si>
  <si>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</si>
  <si>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</si>
  <si>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</si>
  <si>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</si>
  <si>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</si>
  <si>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</si>
  <si>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</si>
  <si>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</si>
  <si>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</si>
  <si>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</si>
  <si>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</si>
  <si>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</si>
  <si>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</si>
  <si>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</si>
  <si>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</si>
  <si>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</si>
  <si>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</si>
  <si>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</si>
  <si>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</si>
  <si>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</si>
  <si>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</si>
  <si>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</si>
  <si>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</si>
  <si>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</si>
  <si>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</si>
  <si>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</si>
  <si>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</si>
  <si>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</si>
  <si>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</si>
  <si>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</si>
  <si>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</si>
  <si>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</si>
  <si>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</si>
  <si>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</si>
  <si>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</si>
  <si>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</si>
  <si>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</si>
  <si>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</si>
  <si>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</si>
  <si>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</si>
  <si>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</si>
  <si>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</si>
  <si>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</si>
  <si>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</si>
  <si>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</si>
  <si>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</si>
  <si>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</si>
  <si>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</si>
  <si>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</si>
  <si>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</si>
  <si>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</si>
  <si>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</si>
  <si>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</si>
  <si>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</si>
  <si>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</si>
  <si>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</si>
  <si>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</si>
  <si>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</si>
  <si>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</si>
  <si>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</si>
  <si>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</si>
  <si>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</si>
  <si>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</si>
  <si>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</si>
  <si>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</si>
  <si>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</si>
  <si>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</si>
  <si>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</si>
  <si>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</si>
  <si>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</si>
  <si>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</si>
  <si>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</si>
  <si>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</si>
  <si>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</si>
  <si>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</si>
  <si>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</si>
  <si>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</si>
  <si>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</si>
  <si>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</si>
  <si>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</si>
  <si>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</si>
  <si>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</si>
  <si>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</si>
  <si>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</si>
  <si>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</si>
  <si>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</si>
  <si>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</si>
  <si>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</si>
  <si>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</si>
  <si>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</si>
  <si>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</si>
  <si>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</si>
  <si>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</si>
  <si>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</si>
  <si>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</si>
  <si>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</si>
  <si>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</si>
  <si>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</si>
  <si>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</si>
  <si>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</si>
  <si>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</si>
  <si>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</si>
  <si>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</si>
  <si>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</si>
  <si>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</si>
  <si>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</si>
  <si>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</si>
  <si>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</si>
  <si>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</si>
  <si>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</si>
  <si>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</si>
  <si>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</si>
  <si>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</si>
  <si>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</si>
  <si>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</si>
  <si>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</si>
  <si>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</si>
  <si>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</si>
  <si>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</si>
  <si>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</si>
  <si>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</si>
  <si>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</si>
  <si>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</si>
  <si>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</si>
  <si>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</si>
  <si>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</si>
  <si>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</si>
  <si>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</si>
  <si>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</si>
  <si>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</si>
  <si>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</si>
  <si>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</si>
  <si>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</si>
  <si>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</si>
  <si>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</si>
  <si>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</si>
  <si>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</si>
  <si>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</si>
  <si>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</si>
  <si>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</si>
  <si>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</si>
  <si>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</si>
  <si>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</si>
  <si>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</si>
  <si>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</si>
  <si>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</si>
  <si>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</si>
  <si>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</si>
  <si>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</si>
  <si>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</si>
  <si>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</si>
  <si>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</si>
  <si>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</si>
  <si>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</si>
  <si>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</si>
  <si>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</si>
  <si>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</si>
  <si>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</si>
  <si>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</si>
  <si>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</si>
  <si>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</si>
  <si>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</si>
  <si>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</si>
  <si>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</si>
  <si>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</si>
  <si>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</si>
  <si>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</si>
  <si>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</si>
  <si>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</si>
  <si>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</si>
  <si>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</si>
  <si>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</si>
  <si>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</si>
  <si>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</si>
  <si>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</si>
  <si>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</si>
  <si>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</si>
  <si>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</si>
  <si>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</si>
  <si>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</si>
  <si>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</si>
  <si>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</si>
  <si>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</si>
  <si>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</si>
  <si>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</si>
  <si>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</si>
  <si>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</si>
  <si>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</si>
  <si>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</si>
  <si>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</si>
  <si>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</si>
  <si>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</si>
  <si>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</si>
  <si>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</si>
  <si>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</si>
  <si>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</si>
  <si>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</si>
  <si>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</si>
  <si>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</si>
  <si>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</si>
  <si>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</si>
  <si>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</si>
  <si>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</si>
  <si>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</si>
  <si>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</si>
  <si>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</si>
  <si>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</si>
  <si>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</si>
  <si>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</si>
  <si>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</si>
  <si>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</si>
  <si>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</si>
  <si>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</si>
  <si>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</si>
  <si>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</si>
  <si>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</si>
  <si>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</si>
  <si>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</si>
  <si>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</si>
  <si>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</si>
  <si>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</si>
  <si>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</si>
  <si>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</si>
  <si>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</si>
  <si>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</si>
  <si>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</si>
  <si>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</si>
  <si>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</si>
  <si>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</si>
  <si>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</si>
  <si>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</si>
  <si>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</si>
  <si>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</si>
  <si>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</si>
  <si>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</si>
  <si>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</si>
  <si>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</si>
  <si>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</si>
  <si>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</si>
  <si>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</si>
  <si>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</si>
  <si>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</si>
  <si>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</si>
  <si>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</si>
  <si>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</si>
  <si>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</si>
  <si>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</si>
  <si>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</si>
  <si>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</si>
  <si>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</si>
  <si>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</si>
  <si>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</si>
  <si>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</si>
  <si>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</si>
  <si>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</si>
  <si>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</si>
  <si>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</si>
  <si>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</si>
  <si>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</si>
  <si>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</si>
  <si>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</si>
  <si>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</si>
  <si>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</si>
  <si>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</si>
  <si>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</si>
  <si>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</si>
  <si>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</si>
  <si>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</si>
  <si>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</si>
  <si>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</si>
  <si>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</si>
  <si>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</si>
  <si>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</si>
  <si>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</si>
  <si>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</si>
  <si>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</si>
  <si>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</si>
  <si>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</si>
  <si>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</si>
  <si>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</si>
  <si>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</si>
  <si>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</si>
  <si>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</si>
  <si>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</si>
  <si>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</si>
  <si>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</si>
  <si>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</si>
  <si>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</si>
  <si>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</si>
  <si>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</si>
  <si>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</si>
  <si>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</si>
  <si>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</si>
  <si>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</si>
  <si>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</si>
  <si>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</si>
  <si>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</si>
  <si>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</si>
  <si>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</si>
  <si>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</si>
  <si>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</si>
  <si>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</si>
  <si>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</si>
  <si>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</si>
  <si>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</si>
  <si>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</si>
  <si>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</si>
  <si>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</si>
  <si>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</si>
  <si>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</si>
  <si>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</si>
  <si>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</si>
  <si>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</si>
  <si>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</si>
  <si>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</si>
  <si>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</si>
  <si>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</si>
  <si>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</si>
  <si>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</si>
  <si>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</si>
  <si>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</si>
  <si>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</si>
  <si>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</si>
  <si>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</si>
  <si>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</si>
  <si>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</si>
  <si>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</si>
  <si>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</si>
  <si>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</si>
  <si>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</si>
  <si>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</si>
  <si>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</si>
  <si>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</si>
  <si>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</si>
  <si>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</si>
  <si>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</si>
  <si>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</si>
  <si>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</si>
  <si>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</si>
  <si>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</si>
  <si>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</si>
  <si>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</si>
  <si>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</si>
  <si>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</si>
  <si>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</si>
  <si>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</si>
  <si>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</si>
  <si>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</si>
  <si>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</si>
  <si>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</si>
  <si>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</si>
  <si>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</si>
  <si>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</si>
  <si>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</si>
  <si>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</si>
  <si>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</si>
  <si>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</si>
  <si>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</si>
  <si>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</si>
  <si>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</si>
  <si>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</si>
  <si>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</si>
  <si>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</si>
  <si>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</si>
  <si>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</si>
  <si>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</si>
  <si>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</si>
  <si>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</si>
  <si>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</si>
  <si>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</si>
  <si>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</si>
  <si>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</si>
  <si>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</si>
  <si>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</si>
  <si>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</si>
  <si>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</si>
  <si>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</si>
  <si>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</si>
  <si>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</si>
  <si>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</si>
  <si>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</si>
  <si>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</si>
  <si>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</si>
  <si>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</si>
  <si>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</si>
  <si>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</si>
  <si>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</si>
  <si>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</si>
  <si>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</si>
  <si>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</si>
  <si>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</si>
  <si>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</si>
  <si>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</si>
  <si>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</si>
  <si>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</si>
  <si>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</si>
  <si>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</si>
  <si>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</si>
  <si>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</si>
  <si>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</si>
  <si>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</si>
  <si>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</si>
  <si>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</si>
  <si>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</si>
  <si>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</si>
  <si>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</si>
  <si>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</si>
  <si>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</si>
  <si>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</si>
  <si>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</si>
  <si>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</si>
  <si>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</si>
  <si>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</si>
  <si>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</si>
  <si>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</si>
  <si>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</si>
  <si>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</si>
  <si>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</si>
  <si>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</si>
  <si>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</si>
  <si>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</si>
  <si>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</si>
  <si>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</si>
  <si>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</si>
  <si>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</si>
  <si>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</si>
  <si>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</si>
  <si>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</si>
  <si>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</si>
  <si>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</si>
  <si>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</si>
  <si>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</si>
  <si>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</si>
  <si>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</si>
  <si>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</si>
  <si>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</si>
  <si>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</si>
  <si>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</si>
  <si>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</si>
  <si>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</si>
  <si>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</si>
  <si>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</si>
  <si>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</si>
  <si>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</si>
  <si>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</si>
  <si>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</si>
  <si>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</si>
  <si>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</si>
  <si>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</si>
  <si>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</si>
  <si>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</si>
  <si>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</si>
  <si>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</si>
  <si>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</si>
  <si>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</si>
  <si>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</si>
  <si>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</si>
  <si>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</si>
  <si>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</si>
  <si>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</si>
  <si>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</si>
  <si>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</si>
  <si>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</si>
  <si>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</si>
  <si>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</si>
  <si>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</si>
  <si>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</si>
  <si>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</si>
  <si>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</si>
  <si>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</si>
  <si>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</si>
  <si>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</si>
  <si>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</si>
  <si>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</si>
  <si>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</si>
  <si>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</si>
  <si>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</si>
  <si>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</si>
  <si>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</si>
  <si>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</si>
  <si>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</si>
  <si>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</si>
  <si>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</si>
  <si>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</si>
  <si>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</si>
  <si>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</si>
  <si>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</si>
  <si>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</si>
  <si>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</si>
  <si>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</si>
  <si>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</si>
  <si>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</si>
  <si>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</si>
  <si>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</si>
  <si>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</si>
  <si>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</si>
  <si>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</si>
  <si>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</si>
  <si>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</si>
  <si>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</si>
  <si>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</si>
  <si>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</si>
  <si>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</si>
  <si>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</si>
  <si>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</si>
  <si>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</si>
  <si>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</si>
  <si>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</si>
  <si>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</si>
  <si>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</si>
  <si>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</si>
  <si>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</si>
  <si>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</si>
  <si>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</si>
  <si>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</si>
  <si>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</si>
  <si>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</si>
  <si>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</si>
  <si>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</si>
  <si>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</si>
  <si>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</si>
  <si>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</si>
  <si>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</si>
  <si>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</si>
  <si>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</si>
  <si>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</si>
  <si>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</si>
  <si>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</si>
  <si>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</si>
  <si>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</si>
  <si>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</si>
  <si>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</si>
  <si>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</si>
  <si>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</si>
  <si>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</si>
  <si>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</si>
  <si>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</si>
  <si>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</si>
  <si>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</si>
  <si>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</si>
  <si>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</si>
  <si>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</si>
  <si>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</si>
  <si>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</si>
  <si>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</si>
  <si>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</si>
  <si>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</si>
  <si>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</si>
  <si>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</si>
  <si>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</si>
  <si>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</si>
  <si>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</si>
  <si>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</si>
  <si>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</si>
  <si>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</si>
  <si>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</si>
  <si>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</si>
  <si>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</si>
  <si>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</si>
  <si>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</si>
  <si>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</si>
  <si>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</si>
  <si>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</si>
  <si>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</si>
  <si>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</si>
  <si>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</si>
  <si>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</si>
  <si>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</si>
  <si>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</si>
  <si>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</si>
  <si>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</si>
  <si>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</si>
  <si>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</si>
  <si>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</si>
  <si>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</si>
  <si>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</si>
  <si>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</si>
  <si>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</si>
  <si>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</si>
  <si>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</si>
  <si>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</si>
  <si>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</si>
  <si>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</si>
  <si>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</si>
  <si>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</si>
  <si>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</si>
  <si>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</si>
  <si>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</si>
  <si>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</si>
  <si>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</si>
  <si>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</si>
  <si>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</si>
  <si>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</si>
  <si>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</si>
  <si>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</si>
  <si>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</si>
  <si>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</si>
  <si>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</si>
  <si>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</si>
  <si>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</si>
  <si>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</si>
  <si>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</si>
  <si>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</si>
  <si>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</si>
  <si>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</si>
  <si>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</si>
  <si>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</si>
  <si>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</si>
  <si>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</si>
  <si>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</si>
  <si>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</si>
  <si>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</si>
  <si>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</si>
  <si>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</si>
  <si>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</si>
  <si>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</si>
  <si>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</si>
  <si>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</si>
  <si>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</si>
  <si>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</si>
  <si>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</si>
  <si>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</si>
  <si>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</si>
  <si>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</si>
  <si>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</si>
  <si>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</si>
  <si>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</si>
  <si>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</si>
  <si>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</si>
  <si>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</si>
  <si>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</si>
  <si>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</si>
  <si>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</si>
  <si>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</si>
  <si>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</si>
  <si>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</si>
  <si>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</si>
  <si>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</si>
  <si>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</si>
  <si>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</si>
  <si>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</si>
  <si>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</si>
  <si>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</si>
  <si>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</si>
  <si>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</si>
  <si>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</si>
  <si>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</si>
  <si>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</si>
  <si>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</si>
  <si>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</si>
  <si>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</si>
  <si>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</si>
  <si>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</si>
  <si>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</si>
  <si>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</si>
  <si>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</si>
  <si>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</si>
  <si>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</si>
  <si>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</si>
  <si>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</si>
  <si>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</si>
  <si>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</si>
  <si>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</si>
  <si>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</si>
  <si>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</si>
  <si>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</si>
  <si>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</si>
  <si>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</si>
  <si>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</si>
  <si>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</si>
  <si>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</si>
  <si>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</si>
  <si>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</si>
  <si>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</si>
  <si>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</si>
  <si>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</si>
  <si>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</si>
  <si>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</si>
  <si>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</si>
  <si>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</si>
  <si>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</si>
  <si>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</si>
  <si>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</si>
  <si>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</si>
  <si>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</si>
  <si>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</si>
  <si>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</si>
  <si>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</si>
  <si>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</si>
  <si>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</si>
  <si>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</si>
  <si>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</si>
  <si>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</si>
  <si>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</si>
  <si>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</si>
  <si>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</si>
  <si>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</si>
  <si>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</si>
  <si>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</si>
  <si>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</si>
  <si>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</si>
  <si>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</si>
  <si>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</si>
  <si>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</si>
  <si>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</si>
  <si>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</si>
  <si>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</si>
  <si>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</si>
  <si>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</si>
  <si>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</si>
  <si>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</si>
  <si>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</si>
  <si>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</si>
  <si>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</si>
  <si>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</si>
  <si>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</si>
  <si>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</si>
  <si>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</si>
  <si>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</si>
  <si>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</si>
  <si>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</si>
  <si>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</si>
  <si>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</si>
  <si>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</si>
  <si>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</si>
  <si>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</si>
  <si>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</si>
  <si>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</si>
  <si>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</si>
  <si>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</si>
  <si>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</si>
  <si>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</si>
  <si>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</si>
  <si>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</si>
  <si>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</si>
  <si>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</si>
  <si>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</si>
  <si>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</si>
  <si>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</si>
  <si>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</si>
  <si>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</si>
  <si>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</si>
  <si>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</si>
  <si>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</si>
  <si>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</si>
  <si>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</si>
  <si>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</si>
  <si>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</si>
  <si>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</si>
  <si>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</si>
  <si>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</si>
  <si>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</si>
  <si>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</si>
  <si>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</si>
  <si>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</si>
  <si>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</si>
  <si>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</si>
  <si>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</si>
  <si>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</si>
  <si>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</si>
  <si>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</si>
  <si>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</si>
  <si>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</si>
  <si>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</si>
  <si>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</si>
  <si>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</si>
  <si>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</si>
  <si>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</si>
  <si>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</si>
  <si>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</si>
  <si>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</si>
  <si>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</si>
  <si>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</si>
  <si>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</si>
  <si>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</si>
  <si>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</si>
  <si>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</si>
  <si>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</si>
  <si>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</si>
  <si>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</si>
  <si>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</si>
  <si>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</si>
  <si>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</si>
  <si>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</si>
  <si>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</si>
  <si>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</si>
  <si>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</si>
  <si>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</si>
  <si>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</si>
  <si>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</si>
  <si>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</si>
  <si>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</si>
  <si>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</si>
  <si>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</si>
  <si>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</si>
  <si>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</si>
  <si>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</si>
  <si>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</si>
  <si>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</si>
  <si>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</si>
  <si>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</si>
  <si>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</si>
  <si>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</si>
  <si>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</si>
  <si>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</si>
  <si>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</si>
  <si>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</si>
  <si>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</si>
  <si>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</si>
  <si>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</si>
  <si>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</si>
  <si>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</si>
  <si>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</si>
  <si>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</si>
  <si>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</si>
  <si>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</si>
  <si>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</si>
  <si>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</si>
  <si>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</si>
  <si>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</si>
  <si>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</si>
  <si>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</si>
  <si>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</si>
  <si>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</si>
  <si>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</si>
  <si>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</si>
  <si>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</si>
  <si>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</si>
  <si>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</si>
  <si>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</si>
  <si>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</si>
  <si>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</si>
  <si>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</si>
  <si>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</si>
  <si>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</si>
  <si>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</si>
  <si>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</si>
  <si>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</si>
  <si>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</si>
  <si>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</si>
  <si>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</si>
  <si>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</si>
  <si>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</si>
  <si>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</si>
  <si>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</si>
  <si>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</si>
  <si>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</si>
  <si>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</si>
  <si>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</si>
  <si>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</si>
  <si>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</si>
  <si>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</si>
  <si>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</si>
  <si>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</si>
  <si>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</si>
  <si>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</si>
  <si>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</si>
  <si>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</si>
  <si>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</si>
  <si>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</si>
  <si>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</si>
  <si>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</si>
  <si>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</si>
  <si>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</si>
  <si>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</si>
  <si>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</si>
  <si>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</si>
  <si>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</si>
  <si>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</si>
  <si>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</si>
  <si>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</si>
  <si>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</si>
  <si>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</si>
  <si>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</si>
  <si>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</si>
  <si>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</si>
  <si>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</si>
  <si>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</si>
  <si>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</si>
  <si>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</si>
  <si>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</si>
  <si>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</si>
  <si>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</si>
  <si>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</si>
  <si>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</si>
  <si>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</si>
  <si>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</si>
  <si>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</si>
  <si>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</si>
  <si>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</si>
  <si>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</si>
  <si>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</si>
  <si>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</si>
  <si>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</si>
  <si>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</si>
  <si>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</si>
  <si>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</si>
  <si>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</si>
  <si>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</si>
  <si>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</si>
  <si>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</si>
  <si>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</si>
  <si>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</si>
  <si>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</si>
  <si>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</si>
  <si>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</si>
  <si>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</si>
  <si>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</si>
  <si>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</si>
  <si>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</si>
  <si>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</si>
  <si>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</si>
  <si>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</si>
  <si>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</si>
  <si>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</si>
  <si>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</si>
  <si>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</si>
  <si>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</si>
  <si>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</si>
  <si>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</si>
  <si>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</si>
  <si>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</si>
  <si>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</si>
  <si>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</si>
  <si>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</si>
  <si>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</si>
  <si>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</si>
  <si>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</si>
  <si>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</si>
  <si>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</si>
  <si>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</si>
  <si>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</si>
  <si>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</si>
  <si>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</si>
  <si>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</si>
  <si>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</si>
  <si>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</si>
  <si>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</si>
  <si>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</si>
  <si>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</si>
  <si>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</si>
  <si>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</si>
  <si>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</si>
  <si>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</si>
  <si>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</si>
  <si>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</si>
  <si>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</si>
  <si>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</si>
  <si>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</si>
  <si>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</si>
  <si>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</si>
  <si>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</si>
  <si>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</si>
  <si>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</si>
  <si>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</si>
  <si>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</si>
  <si>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</si>
  <si>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</si>
  <si>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</si>
  <si>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</si>
  <si>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</si>
  <si>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</si>
  <si>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</si>
  <si>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</si>
  <si>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</si>
  <si>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</si>
  <si>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</si>
  <si>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</si>
  <si>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</si>
  <si>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</si>
  <si>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</si>
  <si>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</si>
  <si>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</si>
  <si>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</si>
  <si>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</si>
  <si>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</si>
  <si>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</si>
  <si>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</si>
  <si>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</si>
  <si>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</si>
  <si>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</si>
  <si>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</si>
  <si>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</si>
  <si>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</si>
  <si>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</si>
  <si>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</si>
  <si>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</si>
  <si>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</si>
  <si>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</si>
  <si>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</si>
  <si>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</si>
  <si>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</si>
  <si>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</si>
  <si>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</si>
  <si>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</si>
  <si>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</si>
  <si>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</si>
  <si>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</si>
  <si>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</si>
  <si>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</si>
  <si>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</si>
  <si>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</si>
  <si>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</si>
  <si>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</si>
  <si>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</si>
  <si>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</si>
  <si>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</si>
  <si>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</si>
  <si>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</si>
  <si>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</si>
  <si>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</si>
  <si>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</si>
  <si>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</si>
  <si>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</si>
  <si>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</si>
  <si>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</si>
  <si>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</si>
  <si>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</si>
  <si>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</si>
  <si>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</si>
  <si>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</si>
  <si>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</si>
  <si>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</si>
  <si>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</si>
  <si>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</si>
  <si>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</si>
  <si>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</si>
  <si>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</si>
  <si>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</si>
  <si>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</si>
  <si>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</si>
  <si>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</si>
  <si>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</si>
  <si>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</si>
  <si>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</si>
  <si>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</si>
  <si>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</si>
  <si>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</si>
  <si>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</si>
  <si>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</si>
  <si>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</si>
  <si>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</si>
  <si>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</si>
  <si>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</si>
  <si>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</si>
  <si>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</si>
  <si>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</si>
  <si>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</si>
  <si>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</si>
  <si>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</si>
  <si>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</si>
  <si>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</si>
  <si>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</si>
  <si>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</si>
  <si>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</si>
  <si>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</si>
  <si>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</si>
  <si>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</si>
  <si>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</si>
  <si>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</si>
  <si>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</si>
  <si>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</si>
  <si>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</si>
  <si>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</si>
  <si>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</si>
  <si>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</si>
  <si>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</si>
  <si>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</si>
  <si>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</si>
  <si>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</si>
  <si>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</si>
  <si>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</si>
  <si>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</si>
  <si>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</si>
  <si>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</si>
  <si>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</si>
  <si>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</si>
  <si>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</si>
  <si>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</si>
  <si>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</si>
  <si>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</si>
  <si>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</si>
  <si>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</si>
  <si>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</si>
  <si>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</si>
  <si>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</si>
  <si>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</si>
  <si>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</si>
  <si>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</si>
  <si>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</si>
  <si>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</si>
  <si>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</si>
  <si>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</si>
  <si>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</si>
  <si>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</si>
  <si>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</si>
  <si>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</si>
  <si>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</si>
  <si>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</si>
  <si>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</si>
  <si>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</si>
  <si>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</si>
  <si>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</si>
  <si>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</si>
  <si>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</si>
  <si>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</si>
  <si>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</si>
  <si>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</si>
  <si>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</si>
  <si>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</si>
  <si>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</si>
  <si>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</si>
  <si>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</si>
  <si>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</si>
  <si>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</si>
  <si>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</si>
  <si>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</si>
  <si>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</si>
  <si>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</si>
  <si>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</si>
  <si>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</si>
  <si>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</si>
  <si>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</si>
  <si>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</si>
  <si>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</si>
  <si>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</si>
  <si>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</si>
  <si>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</si>
  <si>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</si>
  <si>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</si>
  <si>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</si>
  <si>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</si>
  <si>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</si>
  <si>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</si>
  <si>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</si>
  <si>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</si>
  <si>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</si>
  <si>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</si>
  <si>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</si>
  <si>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</si>
  <si>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</si>
  <si>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</si>
  <si>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</si>
  <si>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</si>
  <si>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</si>
  <si>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</si>
  <si>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</si>
  <si>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</si>
  <si>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</si>
  <si>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</si>
  <si>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</si>
  <si>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</si>
  <si>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</si>
  <si>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</si>
  <si>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</si>
  <si>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</si>
  <si>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</si>
  <si>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</si>
  <si>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</si>
  <si>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</si>
  <si>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</si>
  <si>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</si>
  <si>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</si>
  <si>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</si>
  <si>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</si>
  <si>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</si>
  <si>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</si>
  <si>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</si>
  <si>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</si>
  <si>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</si>
  <si>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</si>
  <si>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</si>
  <si>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</si>
  <si>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</si>
  <si>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</si>
  <si>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</si>
  <si>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</si>
  <si>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</si>
  <si>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</si>
  <si>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</si>
  <si>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</si>
  <si>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</si>
  <si>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</si>
  <si>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</si>
  <si>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</si>
  <si>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</si>
  <si>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</si>
  <si>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</si>
  <si>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</si>
  <si>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</si>
  <si>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</si>
  <si>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</si>
  <si>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</si>
  <si>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</si>
  <si>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</si>
  <si>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</si>
  <si>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</si>
  <si>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</si>
  <si>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</si>
  <si>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</si>
  <si>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</si>
  <si>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</si>
  <si>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</si>
  <si>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</si>
  <si>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</si>
  <si>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</si>
  <si>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</si>
  <si>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</si>
  <si>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</si>
  <si>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</si>
  <si>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</si>
  <si>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</si>
  <si>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</si>
  <si>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</si>
  <si>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</si>
  <si>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</si>
  <si>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</si>
  <si>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</si>
  <si>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</si>
  <si>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</si>
  <si>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</si>
  <si>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</si>
  <si>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</si>
  <si>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</si>
  <si>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</si>
  <si>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</si>
  <si>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</si>
  <si>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</si>
  <si>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</si>
  <si>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</si>
  <si>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</si>
  <si>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</si>
  <si>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</si>
  <si>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</si>
  <si>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</si>
  <si>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</si>
  <si>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</si>
  <si>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</si>
  <si>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</si>
  <si>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</si>
  <si>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</si>
  <si>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</si>
  <si>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</si>
  <si>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</si>
  <si>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</si>
  <si>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</si>
  <si>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</si>
  <si>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</si>
  <si>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</si>
  <si>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</si>
  <si>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</si>
  <si>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</si>
  <si>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</si>
  <si>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</si>
  <si>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</si>
  <si>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</si>
  <si>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</si>
  <si>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</si>
  <si>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</si>
  <si>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</si>
  <si>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</si>
  <si>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</si>
  <si>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</si>
  <si>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</si>
  <si>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</si>
  <si>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</si>
  <si>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</si>
  <si>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</si>
  <si>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</si>
  <si>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</si>
  <si>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</si>
  <si>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</si>
  <si>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</si>
  <si>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</si>
  <si>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</si>
  <si>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</si>
  <si>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</si>
  <si>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</si>
  <si>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</si>
  <si>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</si>
  <si>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</si>
  <si>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</si>
  <si>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</si>
  <si>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</si>
  <si>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</si>
  <si>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</si>
  <si>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</si>
  <si>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</si>
  <si>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</si>
  <si>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</si>
  <si>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</si>
  <si>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</si>
  <si>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</si>
  <si>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</si>
  <si>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</si>
  <si>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</si>
  <si>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</si>
  <si>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</si>
  <si>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</si>
  <si>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</si>
  <si>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</si>
  <si>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</si>
  <si>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</si>
  <si>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</si>
  <si>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</si>
  <si>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</si>
  <si>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</si>
  <si>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</si>
  <si>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</si>
  <si>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</si>
  <si>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</si>
  <si>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</si>
  <si>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</si>
  <si>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</si>
  <si>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</si>
  <si>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</si>
  <si>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</si>
  <si>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</si>
  <si>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</si>
  <si>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</si>
  <si>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</si>
  <si>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</si>
  <si>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</si>
  <si>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</si>
  <si>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</si>
  <si>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</si>
  <si>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</si>
  <si>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</si>
  <si>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</si>
  <si>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</si>
  <si>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</si>
  <si>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</si>
  <si>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</si>
  <si>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</si>
  <si>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</si>
  <si>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</si>
  <si>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</si>
  <si>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</si>
  <si>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</si>
  <si>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</si>
  <si>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</si>
  <si>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</si>
  <si>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</si>
  <si>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</si>
  <si>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</si>
  <si>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</si>
  <si>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</si>
  <si>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</si>
  <si>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</si>
  <si>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</si>
  <si>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</si>
  <si>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</si>
  <si>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</si>
  <si>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</si>
  <si>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</si>
  <si>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</si>
  <si>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</si>
  <si>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</si>
  <si>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</si>
  <si>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</si>
  <si>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</si>
  <si>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</si>
  <si>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</si>
  <si>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</si>
  <si>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</si>
  <si>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</si>
  <si>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</si>
  <si>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</si>
  <si>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</si>
  <si>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</si>
  <si>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</si>
  <si>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</si>
  <si>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</si>
  <si>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</si>
  <si>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</si>
  <si>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</si>
  <si>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</si>
  <si>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</si>
  <si>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</si>
  <si>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</si>
  <si>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</si>
  <si>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</si>
  <si>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</si>
  <si>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</si>
  <si>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</si>
  <si>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</si>
  <si>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</si>
  <si>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</si>
  <si>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</si>
  <si>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</si>
  <si>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</si>
  <si>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</si>
  <si>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</si>
  <si>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</si>
  <si>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</si>
  <si>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</si>
  <si>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</si>
  <si>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</si>
  <si>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</si>
  <si>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</si>
  <si>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</si>
  <si>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</si>
  <si>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</si>
  <si>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</si>
  <si>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</si>
  <si>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</si>
  <si>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</si>
  <si>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</si>
  <si>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</si>
  <si>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</si>
  <si>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</si>
  <si>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</si>
  <si>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</si>
  <si>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</si>
  <si>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</si>
  <si>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</si>
  <si>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</si>
  <si>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</si>
  <si>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</si>
  <si>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</si>
  <si>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</si>
  <si>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</si>
  <si>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</si>
  <si>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</si>
  <si>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</si>
  <si>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</si>
  <si>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</si>
  <si>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</si>
  <si>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</si>
  <si>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</si>
  <si>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</si>
  <si>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</si>
  <si>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</si>
  <si>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</si>
  <si>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</si>
  <si>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</si>
  <si>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</si>
  <si>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</si>
  <si>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</si>
  <si>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</si>
  <si>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</si>
  <si>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</si>
  <si>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</si>
  <si>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</si>
  <si>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</si>
  <si>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</si>
  <si>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</si>
  <si>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</si>
  <si>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</si>
  <si>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</si>
  <si>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</si>
  <si>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</si>
  <si>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</si>
  <si>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</si>
  <si>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</si>
  <si>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</si>
  <si>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</si>
  <si>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</si>
  <si>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</si>
  <si>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</si>
  <si>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</si>
  <si>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</si>
  <si>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</si>
  <si>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</si>
  <si>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</si>
  <si>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</si>
  <si>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</si>
  <si>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</si>
  <si>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</si>
  <si>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</si>
  <si>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</si>
  <si>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</si>
  <si>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</si>
  <si>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</si>
  <si>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</si>
  <si>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</si>
  <si>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</si>
  <si>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</si>
  <si>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</si>
  <si>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</si>
  <si>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</si>
  <si>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</si>
  <si>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</si>
  <si>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</si>
  <si>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</si>
  <si>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</si>
  <si>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</si>
  <si>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</si>
  <si>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</si>
  <si>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</si>
  <si>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</si>
  <si>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</si>
  <si>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</si>
  <si>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</si>
  <si>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</si>
  <si>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</si>
  <si>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</si>
  <si>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</si>
  <si>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</si>
  <si>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</si>
  <si>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</si>
  <si>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</si>
  <si>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</si>
  <si>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</si>
  <si>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</si>
  <si>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</si>
  <si>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</si>
  <si>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</si>
  <si>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</si>
  <si>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</si>
  <si>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</si>
  <si>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</si>
  <si>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</si>
  <si>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</si>
  <si>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</si>
  <si>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</si>
  <si>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</si>
  <si>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</si>
  <si>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</si>
  <si>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</si>
  <si>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</si>
  <si>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</si>
  <si>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</si>
  <si>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</si>
  <si>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</si>
  <si>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</si>
  <si>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</si>
  <si>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</si>
  <si>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</si>
  <si>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</si>
  <si>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</si>
  <si>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</si>
  <si>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</si>
  <si>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</si>
  <si>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</si>
  <si>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</si>
  <si>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</si>
  <si>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</si>
  <si>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</si>
  <si>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</si>
  <si>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</si>
  <si>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</si>
  <si>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</si>
  <si>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</si>
  <si>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</si>
  <si>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</si>
  <si>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</si>
  <si>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</si>
  <si>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</si>
  <si>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</si>
  <si>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</si>
  <si>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</si>
  <si>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</si>
  <si>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</si>
  <si>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</si>
  <si>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</si>
  <si>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</si>
  <si>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</si>
  <si>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</si>
  <si>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</si>
  <si>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</si>
  <si>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</si>
  <si>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</si>
  <si>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</si>
  <si>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</si>
  <si>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</si>
  <si>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</si>
  <si>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</si>
  <si>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</si>
  <si>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</si>
  <si>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</si>
  <si>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</si>
  <si>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</si>
  <si>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</si>
  <si>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</si>
  <si>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</si>
  <si>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</si>
  <si>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</si>
  <si>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</si>
  <si>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</si>
  <si>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</si>
  <si>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</si>
  <si>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</si>
  <si>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</si>
  <si>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</si>
  <si>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</si>
  <si>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</si>
  <si>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</si>
  <si>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</si>
  <si>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</si>
  <si>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</si>
  <si>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</si>
  <si>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</si>
  <si>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</si>
  <si>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</si>
  <si>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</si>
  <si>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</si>
  <si>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</si>
  <si>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</si>
  <si>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</si>
  <si>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</si>
  <si>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</si>
  <si>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</si>
  <si>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</si>
  <si>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</si>
  <si>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</si>
  <si>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</si>
  <si>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</si>
  <si>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</si>
  <si>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</si>
  <si>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</si>
  <si>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</si>
  <si>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</si>
  <si>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</si>
  <si>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</si>
  <si>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</si>
  <si>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</si>
  <si>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</si>
  <si>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</si>
  <si>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</si>
  <si>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</si>
  <si>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</si>
  <si>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</si>
  <si>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</si>
  <si>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</si>
  <si>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</si>
  <si>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</si>
  <si>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</si>
  <si>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</si>
  <si>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</si>
  <si>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</si>
  <si>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</si>
  <si>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</si>
  <si>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</si>
  <si>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</si>
  <si>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</si>
  <si>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</si>
  <si>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</si>
  <si>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</si>
  <si>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</si>
  <si>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</si>
  <si>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</si>
  <si>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</si>
  <si>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</si>
  <si>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</si>
  <si>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</si>
  <si>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</si>
  <si>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</si>
  <si>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</si>
  <si>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</si>
  <si>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</si>
  <si>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</si>
  <si>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</si>
  <si>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</si>
  <si>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</si>
  <si>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</si>
  <si>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</si>
  <si>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</si>
  <si>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</si>
  <si>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</si>
  <si>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</si>
  <si>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</si>
  <si>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</si>
  <si>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</si>
  <si>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</si>
  <si>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</si>
  <si>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</si>
  <si>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</si>
  <si>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</si>
  <si>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</si>
  <si>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</si>
  <si>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</si>
  <si>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</si>
  <si>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</si>
  <si>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</si>
  <si>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</si>
  <si>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</si>
  <si>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</si>
  <si>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</si>
  <si>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</si>
  <si>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</si>
  <si>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</si>
  <si>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</si>
  <si>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</si>
  <si>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</si>
  <si>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</si>
  <si>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</si>
  <si>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</si>
  <si>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</si>
  <si>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</si>
  <si>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</si>
  <si>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</si>
  <si>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</si>
  <si>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</si>
  <si>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</si>
  <si>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</si>
  <si>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</si>
  <si>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</si>
  <si>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</si>
  <si>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</si>
  <si>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</si>
  <si>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</si>
  <si>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</si>
  <si>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</si>
  <si>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</si>
  <si>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</si>
  <si>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</si>
  <si>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</si>
  <si>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</si>
  <si>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</si>
  <si>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</si>
  <si>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</si>
  <si>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</si>
  <si>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</si>
  <si>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</si>
  <si>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</si>
  <si>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</si>
  <si>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</si>
  <si>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</si>
  <si>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</si>
  <si>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</si>
  <si>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</si>
  <si>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</si>
  <si>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</si>
  <si>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</si>
  <si>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</si>
  <si>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</si>
  <si>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</si>
  <si>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</si>
  <si>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</si>
  <si>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</si>
  <si>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</si>
  <si>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</si>
  <si>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</si>
  <si>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</si>
  <si>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</si>
  <si>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</si>
  <si>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</si>
  <si>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</si>
  <si>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</si>
  <si>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</si>
  <si>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</si>
  <si>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</si>
  <si>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</si>
  <si>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</si>
  <si>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</si>
  <si>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</si>
  <si>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</si>
  <si>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</si>
  <si>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</si>
  <si>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</si>
  <si>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</si>
  <si>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</si>
  <si>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</si>
  <si>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</si>
  <si>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</si>
  <si>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</si>
  <si>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</si>
  <si>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</si>
  <si>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</si>
  <si>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</si>
  <si>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</si>
  <si>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</si>
  <si>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</si>
  <si>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</si>
  <si>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</si>
  <si>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</si>
  <si>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</si>
  <si>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</si>
  <si>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</si>
  <si>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</si>
  <si>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</si>
  <si>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</si>
  <si>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</si>
  <si>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</si>
  <si>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</si>
  <si>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</si>
  <si>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</si>
  <si>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</si>
  <si>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</si>
  <si>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</si>
  <si>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</si>
  <si>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</si>
  <si>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</si>
  <si>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</si>
  <si>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</si>
  <si>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</si>
  <si>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</si>
  <si>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</si>
  <si>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</si>
  <si>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</si>
  <si>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</si>
  <si>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</si>
  <si>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</si>
  <si>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</si>
  <si>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</si>
  <si>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</si>
  <si>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</si>
  <si>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</si>
  <si>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</si>
  <si>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</si>
  <si>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</si>
  <si>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</si>
  <si>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</si>
  <si>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</si>
  <si>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</si>
  <si>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</si>
  <si>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</si>
  <si>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</si>
  <si>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</si>
  <si>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</si>
  <si>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</si>
  <si>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</si>
  <si>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</si>
  <si>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</si>
  <si>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</si>
  <si>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</si>
  <si>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</si>
  <si>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</si>
  <si>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</si>
  <si>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</si>
  <si>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</si>
  <si>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</si>
  <si>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</si>
  <si>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</si>
  <si>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</si>
  <si>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</si>
  <si>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</si>
  <si>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</si>
  <si>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</si>
  <si>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</si>
  <si>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</si>
  <si>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</si>
  <si>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</si>
  <si>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</si>
  <si>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</si>
  <si>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</si>
  <si>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</si>
  <si>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</si>
  <si>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</si>
  <si>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</si>
  <si>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</si>
  <si>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</si>
  <si>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</si>
  <si>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</si>
  <si>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</si>
  <si>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</si>
  <si>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</si>
  <si>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</si>
  <si>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</si>
  <si>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</si>
  <si>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</si>
  <si>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</si>
  <si>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</si>
  <si>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</si>
  <si>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</si>
  <si>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</si>
  <si>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</si>
  <si>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</si>
  <si>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</si>
  <si>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</si>
  <si>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</si>
  <si>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</si>
  <si>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</si>
  <si>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</si>
  <si>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</si>
  <si>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</si>
  <si>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</si>
  <si>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</si>
  <si>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</si>
  <si>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</si>
  <si>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</si>
  <si>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</si>
  <si>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</si>
  <si>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</si>
  <si>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</si>
  <si>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</si>
  <si>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</si>
  <si>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</si>
  <si>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</si>
  <si>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</si>
  <si>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</si>
  <si>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</si>
  <si>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</si>
  <si>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</si>
  <si>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</si>
  <si>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</si>
  <si>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</si>
  <si>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</si>
  <si>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</si>
  <si>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</si>
  <si>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</si>
  <si>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</si>
  <si>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</si>
  <si>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</si>
  <si>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</si>
  <si>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</si>
  <si>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</si>
  <si>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</si>
  <si>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</si>
  <si>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</si>
  <si>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</si>
  <si>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</si>
  <si>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</si>
  <si>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</si>
  <si>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</si>
  <si>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</si>
  <si>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</si>
  <si>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</si>
  <si>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</si>
  <si>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</si>
  <si>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</si>
  <si>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</si>
  <si>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</si>
  <si>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</si>
  <si>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</si>
  <si>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</si>
  <si>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</si>
  <si>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</si>
  <si>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</si>
  <si>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</si>
  <si>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</si>
  <si>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</si>
  <si>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</si>
  <si>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</si>
  <si>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</si>
  <si>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</si>
  <si>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</si>
  <si>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</si>
  <si>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</si>
  <si>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</si>
  <si>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</si>
  <si>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</si>
  <si>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</si>
  <si>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</si>
  <si>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</si>
  <si>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</si>
  <si>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</si>
  <si>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</si>
  <si>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</si>
  <si>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</si>
  <si>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</si>
  <si>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</si>
  <si>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</si>
  <si>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</si>
  <si>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</si>
  <si>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</si>
  <si>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</si>
  <si>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</si>
  <si>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</si>
  <si>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</si>
  <si>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</si>
  <si>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</si>
  <si>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</si>
  <si>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</si>
  <si>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</si>
  <si>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</si>
  <si>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</si>
  <si>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</si>
  <si>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</si>
  <si>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</si>
  <si>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</si>
  <si>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</si>
  <si>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</si>
  <si>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</si>
  <si>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</si>
  <si>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</si>
  <si>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</si>
  <si>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</si>
  <si>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</si>
  <si>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</si>
  <si>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</si>
  <si>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</si>
  <si>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</si>
  <si>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</si>
  <si>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</si>
  <si>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</si>
  <si>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</si>
  <si>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</si>
  <si>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</si>
  <si>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</si>
  <si>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</si>
  <si>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</si>
  <si>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</si>
  <si>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</si>
  <si>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</si>
  <si>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</si>
  <si>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</si>
  <si>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</si>
  <si>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</si>
  <si>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</si>
  <si>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</si>
  <si>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</si>
  <si>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</si>
  <si>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</si>
  <si>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</si>
  <si>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</si>
  <si>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</si>
  <si>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</si>
  <si>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</si>
  <si>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</si>
  <si>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</si>
  <si>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</si>
  <si>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</si>
  <si>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</si>
  <si>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</si>
  <si>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</si>
  <si>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</si>
  <si>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</si>
  <si>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</si>
  <si>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</si>
  <si>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</si>
  <si>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</si>
  <si>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</si>
  <si>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</si>
  <si>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</si>
  <si>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</si>
  <si>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</si>
  <si>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</si>
  <si>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</si>
  <si>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</si>
  <si>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</si>
  <si>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</si>
  <si>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</si>
  <si>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</si>
  <si>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</si>
  <si>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</si>
  <si>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</si>
  <si>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</si>
  <si>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</si>
  <si>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</si>
  <si>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</si>
  <si>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</si>
  <si>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</si>
  <si>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</si>
  <si>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</si>
  <si>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</si>
  <si>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</si>
  <si>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</si>
  <si>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</si>
  <si>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</si>
  <si>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</si>
  <si>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</si>
  <si>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</si>
  <si>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</si>
  <si>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</si>
  <si>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</si>
  <si>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</si>
  <si>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</si>
  <si>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</si>
  <si>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</si>
  <si>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</si>
  <si>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</si>
  <si>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</si>
  <si>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</si>
  <si>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</si>
  <si>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</si>
  <si>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</si>
  <si>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</si>
  <si>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</si>
  <si>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</si>
  <si>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</si>
  <si>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</si>
  <si>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</si>
  <si>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</si>
  <si>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</si>
  <si>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</si>
  <si>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</si>
  <si>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</si>
  <si>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</si>
  <si>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</si>
  <si>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</si>
  <si>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</si>
  <si>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</si>
  <si>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</si>
  <si>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</si>
  <si>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</si>
  <si>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</si>
  <si>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</si>
  <si>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</si>
  <si>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</si>
  <si>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</si>
  <si>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</si>
  <si>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</si>
  <si>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</si>
  <si>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</si>
  <si>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</si>
  <si>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</si>
  <si>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</si>
  <si>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</si>
  <si>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</si>
  <si>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</si>
  <si>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</si>
  <si>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</si>
  <si>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</si>
  <si>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</si>
  <si>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</si>
  <si>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</si>
  <si>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</si>
  <si>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</si>
  <si>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</si>
  <si>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</si>
  <si>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</si>
  <si>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</si>
  <si>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</si>
  <si>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</si>
  <si>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</si>
  <si>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</si>
  <si>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</si>
  <si>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</si>
  <si>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</si>
  <si>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</si>
  <si>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</si>
  <si>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</si>
  <si>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</si>
  <si>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</si>
  <si>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</si>
  <si>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</si>
  <si>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</si>
  <si>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</si>
  <si>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</si>
  <si>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</si>
  <si>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</si>
  <si>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</si>
  <si>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</si>
  <si>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</si>
  <si>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</si>
  <si>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</si>
  <si>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</si>
  <si>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</si>
  <si>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</si>
  <si>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</si>
  <si>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</si>
  <si>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</si>
  <si>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</si>
  <si>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</si>
  <si>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</si>
  <si>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</si>
  <si>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</si>
  <si>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</si>
  <si>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</si>
  <si>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</si>
  <si>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</si>
  <si>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</si>
  <si>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</si>
  <si>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</si>
  <si>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</si>
  <si>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</si>
  <si>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</si>
  <si>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</si>
  <si>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</si>
  <si>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</si>
  <si>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</si>
  <si>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</si>
  <si>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</si>
  <si>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</si>
  <si>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</si>
  <si>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</si>
  <si>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</si>
  <si>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</si>
  <si>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</si>
  <si>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</si>
  <si>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</si>
  <si>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</si>
  <si>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</si>
  <si>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</si>
  <si>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</si>
  <si>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</si>
  <si>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</si>
  <si>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</si>
  <si>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</si>
  <si>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</si>
  <si>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</si>
  <si>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</si>
  <si>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</si>
  <si>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</si>
  <si>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</si>
  <si>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</si>
  <si>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</si>
  <si>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</si>
  <si>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</si>
  <si>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</si>
  <si>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</si>
  <si>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</si>
  <si>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</si>
  <si>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</si>
  <si>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</si>
  <si>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</si>
  <si>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</si>
  <si>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</si>
  <si>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</si>
  <si>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</si>
  <si>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</si>
  <si>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</si>
  <si>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</si>
  <si>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</si>
  <si>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</si>
  <si>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</si>
  <si>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</si>
  <si>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</si>
  <si>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</si>
  <si>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</si>
  <si>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</si>
  <si>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</si>
  <si>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</si>
  <si>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</si>
  <si>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</si>
  <si>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</si>
  <si>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</si>
  <si>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</si>
  <si>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</si>
  <si>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</si>
  <si>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</si>
  <si>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</si>
  <si>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</si>
  <si>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</si>
  <si>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</si>
  <si>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</si>
  <si>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</si>
  <si>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</si>
  <si>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</si>
  <si>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</si>
  <si>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</si>
  <si>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</si>
  <si>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</si>
  <si>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</si>
  <si>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</si>
  <si>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</si>
  <si>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</si>
  <si>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</si>
  <si>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</si>
  <si>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</si>
  <si>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</si>
  <si>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</si>
  <si>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</si>
  <si>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</si>
  <si>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</si>
  <si>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</si>
  <si>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</si>
  <si>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</si>
  <si>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</si>
  <si>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</si>
  <si>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</si>
  <si>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</si>
  <si>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</si>
  <si>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</si>
  <si>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</si>
  <si>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</si>
  <si>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</si>
  <si>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</si>
  <si>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</si>
  <si>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</si>
  <si>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</si>
  <si>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</si>
  <si>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</si>
  <si>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</si>
  <si>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</si>
  <si>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</si>
  <si>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</si>
  <si>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</si>
  <si>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</si>
  <si>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</si>
  <si>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</si>
  <si>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</si>
  <si>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</si>
  <si>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</si>
  <si>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</si>
  <si>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</si>
  <si>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</si>
  <si>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</si>
  <si>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</si>
  <si>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</si>
  <si>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</si>
  <si>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</si>
  <si>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</si>
  <si>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</si>
  <si>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</si>
  <si>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</si>
  <si>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</si>
  <si>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</si>
  <si>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</si>
  <si>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</si>
  <si>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</si>
  <si>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</si>
  <si>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</si>
  <si>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</si>
  <si>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</si>
  <si>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</si>
  <si>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</si>
  <si>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</si>
  <si>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</si>
  <si>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</si>
  <si>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</si>
  <si>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</si>
  <si>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</si>
  <si>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</si>
  <si>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</si>
  <si>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</si>
  <si>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</si>
  <si>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</si>
  <si>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</si>
  <si>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</si>
  <si>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</si>
  <si>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</si>
  <si>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</si>
  <si>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</si>
  <si>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</si>
  <si>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</si>
  <si>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</si>
  <si>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</si>
  <si>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</si>
  <si>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</si>
  <si>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</si>
  <si>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</si>
  <si>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</si>
  <si>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</si>
  <si>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</si>
  <si>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</si>
  <si>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</si>
  <si>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</si>
  <si>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</si>
  <si>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</si>
  <si>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</si>
  <si>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</si>
  <si>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</si>
  <si>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</si>
  <si>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</si>
  <si>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</si>
  <si>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</si>
  <si>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</si>
  <si>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</si>
  <si>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</si>
  <si>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</si>
  <si>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</si>
  <si>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</si>
  <si>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</si>
  <si>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</si>
  <si>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</si>
  <si>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</si>
  <si>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</si>
  <si>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</si>
  <si>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</si>
  <si>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</si>
  <si>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</si>
  <si>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</si>
  <si>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</si>
  <si>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</si>
  <si>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</si>
  <si>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</si>
  <si>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</si>
  <si>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</si>
  <si>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</si>
  <si>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</si>
  <si>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</si>
  <si>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</si>
  <si>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</si>
  <si>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</si>
  <si>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</si>
  <si>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</si>
  <si>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</si>
  <si>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</si>
  <si>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</si>
  <si>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</si>
  <si>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</si>
  <si>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</si>
  <si>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</si>
  <si>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</si>
  <si>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</si>
  <si>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</si>
  <si>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</si>
  <si>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</si>
  <si>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</si>
  <si>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</si>
  <si>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</si>
  <si>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</si>
  <si>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</si>
  <si>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</si>
  <si>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</si>
  <si>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</si>
  <si>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</si>
  <si>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</si>
  <si>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</si>
  <si>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</si>
  <si>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</si>
  <si>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</si>
  <si>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</si>
  <si>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</si>
  <si>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</si>
  <si>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</si>
  <si>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</si>
  <si>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</si>
  <si>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</si>
  <si>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</si>
  <si>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</si>
  <si>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</si>
  <si>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</si>
  <si>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</si>
  <si>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</si>
  <si>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</si>
  <si>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</si>
  <si>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</si>
  <si>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</si>
  <si>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</si>
  <si>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</si>
  <si>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</si>
  <si>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</si>
  <si>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</si>
  <si>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</si>
  <si>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</si>
  <si>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</si>
  <si>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</si>
  <si>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</si>
  <si>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</si>
  <si>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</si>
  <si>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</si>
  <si>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</si>
  <si>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</si>
  <si>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</si>
  <si>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</si>
  <si>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</si>
  <si>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</si>
  <si>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</si>
  <si>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</si>
  <si>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</si>
  <si>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</si>
  <si>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</si>
  <si>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</si>
  <si>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</si>
  <si>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</si>
  <si>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</si>
  <si>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</si>
  <si>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</si>
  <si>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</si>
  <si>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</si>
  <si>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</si>
  <si>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</si>
  <si>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</si>
  <si>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</si>
  <si>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</si>
  <si>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</si>
  <si>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</si>
  <si>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</si>
  <si>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</si>
  <si>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</si>
  <si>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</si>
  <si>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</si>
  <si>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</si>
  <si>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</si>
  <si>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</si>
  <si>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</si>
  <si>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</si>
  <si>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</si>
  <si>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</si>
  <si>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</si>
  <si>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</si>
  <si>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</si>
  <si>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</si>
  <si>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</si>
  <si>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</si>
  <si>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</si>
  <si>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</si>
  <si>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</si>
  <si>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</si>
  <si>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</si>
  <si>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</si>
  <si>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</si>
  <si>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</si>
  <si>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</si>
  <si>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</si>
  <si>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</si>
  <si>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</si>
  <si>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</si>
  <si>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</si>
  <si>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</si>
  <si>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</si>
  <si>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</si>
  <si>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</si>
  <si>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</si>
  <si>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</si>
  <si>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</si>
  <si>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</si>
  <si>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</si>
  <si>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</si>
  <si>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</si>
  <si>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</si>
  <si>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</si>
  <si>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</si>
  <si>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</si>
  <si>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</si>
  <si>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</si>
  <si>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</si>
  <si>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</si>
  <si>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</si>
  <si>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</si>
  <si>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</si>
  <si>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</si>
  <si>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</si>
  <si>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</si>
  <si>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</si>
  <si>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</si>
  <si>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</si>
  <si>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</si>
  <si>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</si>
  <si>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</si>
  <si>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</si>
  <si>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</si>
  <si>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</si>
  <si>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</si>
  <si>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</si>
  <si>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</si>
  <si>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</si>
  <si>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</si>
  <si>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</si>
  <si>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</si>
  <si>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</si>
  <si>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</si>
  <si>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</si>
  <si>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</si>
  <si>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</si>
  <si>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</si>
  <si>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</si>
  <si>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</si>
  <si>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</si>
  <si>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</si>
  <si>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</si>
  <si>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</si>
  <si>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</si>
  <si>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</si>
  <si>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</si>
  <si>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</si>
  <si>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</si>
  <si>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</si>
  <si>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</si>
  <si>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</si>
  <si>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</si>
  <si>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</si>
  <si>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</si>
  <si>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</si>
  <si>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</si>
  <si>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</si>
  <si>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</si>
  <si>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</si>
  <si>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</si>
  <si>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</si>
  <si>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</si>
  <si>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</si>
  <si>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</si>
  <si>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</si>
  <si>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</si>
  <si>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</si>
  <si>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</si>
  <si>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</si>
  <si>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</si>
  <si>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</si>
  <si>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</si>
  <si>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</si>
  <si>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</si>
  <si>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</si>
  <si>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</si>
  <si>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</si>
  <si>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</si>
  <si>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</si>
  <si>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</si>
  <si>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</si>
  <si>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</si>
  <si>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</si>
  <si>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</si>
  <si>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</si>
  <si>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</si>
  <si>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</si>
  <si>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</si>
  <si>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</si>
  <si>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</si>
  <si>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</si>
  <si>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</si>
  <si>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</si>
  <si>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</si>
  <si>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</si>
  <si>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</si>
  <si>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</si>
  <si>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</si>
  <si>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</si>
  <si>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</si>
  <si>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</si>
  <si>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</si>
  <si>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</si>
  <si>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</si>
  <si>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</si>
  <si>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</si>
  <si>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</si>
  <si>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</si>
  <si>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</si>
  <si>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</si>
  <si>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</si>
  <si>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</si>
  <si>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</si>
  <si>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</si>
  <si>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</si>
  <si>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</si>
  <si>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</si>
  <si>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</si>
  <si>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</si>
  <si>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</si>
  <si>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</si>
  <si>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</si>
  <si>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</si>
  <si>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</si>
  <si>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</si>
  <si>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</si>
  <si>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</si>
  <si>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</si>
  <si>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</si>
  <si>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</si>
  <si>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</si>
  <si>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</si>
  <si>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</si>
  <si>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</si>
  <si>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</si>
  <si>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</si>
  <si>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</si>
  <si>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</si>
  <si>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</si>
  <si>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</si>
  <si>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</si>
  <si>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</si>
  <si>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</si>
  <si>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</si>
  <si>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</si>
  <si>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</si>
  <si>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</si>
  <si>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</si>
  <si>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</si>
  <si>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</si>
  <si>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</si>
  <si>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</si>
  <si>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</si>
  <si>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</si>
  <si>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</si>
  <si>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</si>
  <si>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</si>
  <si>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</si>
  <si>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</si>
  <si>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</si>
  <si>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</si>
  <si>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</si>
  <si>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</si>
  <si>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</si>
  <si>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</si>
  <si>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</si>
  <si>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</si>
  <si>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</si>
  <si>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</si>
  <si>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</si>
  <si>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</si>
  <si>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</si>
  <si>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</si>
  <si>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</si>
  <si>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</si>
  <si>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</si>
  <si>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</si>
  <si>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</si>
  <si>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</si>
  <si>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</si>
  <si>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</si>
  <si>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</si>
  <si>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</si>
  <si>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</si>
  <si>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</si>
  <si>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</si>
  <si>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</si>
  <si>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</si>
  <si>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</si>
  <si>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</si>
  <si>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</si>
  <si>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</si>
  <si>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</si>
  <si>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</si>
  <si>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</si>
  <si>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</si>
  <si>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</si>
  <si>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</si>
  <si>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</si>
  <si>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</si>
  <si>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</si>
  <si>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</si>
  <si>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</si>
  <si>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</si>
  <si>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</si>
  <si>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</si>
  <si>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</si>
  <si>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</si>
  <si>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</si>
  <si>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</si>
  <si>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</si>
  <si>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</si>
  <si>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</si>
  <si>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</si>
  <si>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</si>
  <si>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</si>
  <si>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</si>
  <si>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</si>
  <si>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</si>
  <si>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</si>
  <si>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</si>
  <si>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</si>
  <si>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</si>
  <si>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</si>
  <si>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</si>
  <si>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</si>
  <si>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</si>
  <si>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</si>
  <si>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</si>
  <si>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</si>
  <si>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</si>
  <si>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</si>
  <si>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</si>
  <si>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</si>
  <si>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</si>
  <si>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</si>
  <si>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</si>
  <si>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</si>
  <si>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</si>
  <si>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</si>
  <si>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</si>
  <si>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</si>
  <si>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</si>
  <si>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</si>
  <si>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</si>
  <si>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</si>
  <si>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</si>
  <si>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</si>
  <si>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</si>
  <si>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</si>
  <si>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</si>
  <si>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</si>
  <si>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</si>
  <si>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</si>
  <si>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</si>
  <si>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</si>
  <si>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</si>
  <si>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</si>
  <si>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</si>
  <si>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</si>
  <si>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</si>
  <si>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</si>
  <si>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</si>
  <si>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</si>
  <si>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</si>
  <si>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</si>
  <si>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</si>
  <si>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</si>
  <si>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</si>
  <si>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</si>
  <si>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</si>
  <si>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</si>
  <si>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</si>
  <si>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</si>
  <si>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</si>
  <si>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</si>
  <si>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</si>
  <si>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</si>
  <si>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</si>
  <si>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</si>
  <si>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</si>
  <si>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</si>
  <si>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</si>
  <si>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</si>
  <si>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</si>
  <si>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</si>
  <si>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</si>
  <si>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</si>
  <si>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</si>
  <si>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</si>
  <si>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</si>
  <si>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</si>
  <si>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</si>
  <si>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</si>
  <si>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</si>
  <si>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</si>
  <si>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</si>
  <si>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</si>
  <si>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</si>
  <si>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</si>
  <si>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</si>
  <si>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</si>
  <si>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</si>
  <si>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</si>
  <si>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</si>
  <si>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</si>
  <si>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</si>
  <si>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</si>
  <si>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</si>
  <si>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</si>
  <si>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</si>
  <si>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</si>
  <si>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</si>
  <si>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</si>
  <si>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</si>
  <si>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</si>
  <si>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</si>
  <si>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</si>
  <si>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</si>
  <si>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</si>
  <si>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</si>
  <si>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</si>
  <si>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</si>
  <si>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</si>
  <si>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</si>
  <si>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</si>
  <si>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</si>
  <si>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</si>
  <si>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</si>
  <si>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</si>
  <si>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</si>
  <si>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</si>
  <si>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</si>
  <si>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</si>
  <si>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</si>
  <si>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</si>
  <si>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</si>
  <si>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</si>
  <si>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</si>
  <si>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</si>
  <si>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</si>
  <si>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</si>
  <si>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</si>
  <si>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</si>
  <si>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</si>
  <si>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</si>
  <si>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</si>
  <si>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</si>
  <si>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</si>
  <si>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</si>
  <si>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</si>
  <si>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</si>
  <si>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</si>
  <si>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</si>
  <si>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</si>
  <si>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</si>
  <si>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</si>
  <si>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</si>
  <si>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</si>
  <si>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</si>
  <si>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</si>
  <si>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</si>
  <si>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</si>
  <si>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</si>
  <si>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</si>
  <si>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</si>
  <si>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</si>
  <si>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</si>
  <si>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</si>
  <si>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</si>
  <si>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</si>
  <si>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</si>
  <si>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</si>
  <si>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</si>
  <si>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</si>
  <si>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</si>
  <si>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</si>
  <si>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</si>
  <si>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</si>
  <si>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</si>
  <si>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</si>
  <si>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</si>
  <si>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</si>
  <si>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</si>
  <si>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</si>
  <si>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</si>
  <si>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</si>
  <si>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</si>
  <si>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</si>
  <si>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</si>
  <si>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</si>
  <si>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</si>
  <si>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</si>
  <si>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</si>
  <si>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</si>
  <si>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</si>
  <si>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</si>
  <si>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</si>
  <si>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</si>
  <si>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</si>
  <si>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</si>
  <si>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</si>
  <si>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</si>
  <si>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</si>
  <si>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</si>
  <si>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</si>
  <si>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</si>
  <si>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</si>
  <si>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</si>
  <si>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</si>
  <si>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</si>
  <si>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</si>
  <si>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</si>
  <si>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</si>
  <si>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</si>
  <si>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</si>
  <si>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</si>
  <si>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</si>
  <si>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</si>
  <si>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</si>
  <si>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</si>
  <si>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</si>
  <si>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</si>
  <si>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</si>
  <si>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</si>
  <si>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</si>
  <si>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</si>
  <si>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</si>
  <si>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</si>
  <si>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</si>
  <si>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</si>
  <si>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</si>
  <si>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</si>
  <si>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</si>
  <si>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</si>
  <si>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</si>
  <si>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</si>
  <si>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</si>
  <si>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</si>
  <si>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</si>
  <si>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</si>
  <si>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</si>
  <si>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</si>
  <si>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</si>
  <si>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</si>
  <si>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</si>
  <si>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</si>
  <si>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</si>
  <si>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</si>
  <si>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</si>
  <si>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</si>
  <si>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</si>
  <si>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</si>
  <si>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</si>
  <si>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</si>
  <si>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</si>
  <si>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</si>
  <si>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</si>
  <si>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</si>
  <si>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</si>
  <si>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</si>
  <si>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</si>
  <si>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</si>
  <si>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</si>
  <si>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</si>
  <si>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</si>
  <si>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</si>
  <si>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</si>
  <si>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</si>
  <si>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</si>
  <si>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</si>
  <si>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</si>
  <si>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</si>
  <si>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</si>
  <si>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</si>
  <si>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</si>
  <si>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</si>
  <si>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</si>
  <si>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</si>
  <si>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</si>
  <si>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</si>
  <si>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</si>
  <si>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</si>
  <si>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</si>
  <si>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</si>
  <si>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</si>
  <si>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</si>
  <si>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</si>
  <si>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</si>
  <si>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</si>
  <si>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</si>
  <si>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</si>
  <si>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</si>
  <si>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</si>
  <si>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</si>
  <si>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</si>
  <si>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</si>
  <si>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</si>
  <si>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</si>
  <si>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</si>
  <si>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</si>
  <si>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</si>
  <si>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</si>
  <si>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</si>
  <si>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</si>
  <si>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</si>
  <si>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</si>
  <si>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</si>
  <si>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</si>
  <si>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</si>
  <si>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</si>
  <si>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</si>
  <si>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</si>
  <si>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</si>
  <si>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</si>
  <si>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</si>
  <si>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</si>
  <si>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</si>
  <si>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</si>
  <si>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</si>
  <si>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</si>
  <si>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</si>
  <si>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</si>
  <si>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</si>
  <si>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</si>
  <si>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</si>
  <si>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</si>
  <si>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</si>
  <si>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</si>
  <si>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</si>
  <si>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</si>
  <si>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</si>
  <si>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</si>
  <si>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</si>
  <si>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</si>
  <si>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</si>
  <si>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</si>
  <si>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</si>
  <si>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</si>
  <si>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</si>
  <si>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</si>
  <si>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</si>
  <si>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</si>
  <si>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</si>
  <si>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</si>
  <si>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</si>
  <si>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</si>
  <si>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</si>
  <si>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</si>
  <si>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</si>
  <si>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</si>
  <si>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</si>
  <si>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</si>
  <si>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</si>
  <si>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</si>
  <si>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</si>
  <si>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</si>
  <si>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</si>
  <si>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</si>
  <si>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</si>
  <si>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</si>
  <si>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</si>
  <si>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</si>
  <si>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</si>
  <si>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</si>
  <si>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</si>
  <si>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</si>
  <si>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</si>
  <si>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</si>
  <si>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</si>
  <si>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</si>
  <si>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</si>
  <si>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</si>
  <si>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</si>
  <si>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</si>
  <si>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</si>
  <si>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</si>
  <si>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</si>
  <si>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</si>
  <si>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</si>
  <si>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</si>
  <si>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</si>
  <si>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</si>
  <si>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</si>
  <si>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</si>
  <si>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</si>
  <si>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</si>
  <si>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</si>
  <si>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</si>
  <si>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</si>
  <si>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</si>
  <si>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</si>
  <si>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</si>
  <si>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</si>
  <si>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</si>
  <si>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</si>
  <si>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</si>
  <si>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</si>
  <si>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</si>
  <si>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</si>
  <si>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</si>
  <si>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</si>
  <si>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</si>
  <si>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</si>
  <si>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</si>
  <si>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</si>
  <si>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</si>
  <si>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</si>
  <si>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</si>
  <si>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</si>
  <si>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</si>
  <si>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</si>
  <si>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</si>
  <si>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</si>
  <si>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</si>
  <si>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</si>
  <si>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</si>
  <si>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</si>
  <si>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</si>
  <si>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</si>
  <si>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</si>
  <si>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</si>
  <si>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</si>
  <si>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</si>
  <si>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</si>
  <si>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</si>
  <si>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</si>
  <si>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</si>
  <si>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</si>
  <si>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</si>
  <si>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</si>
  <si>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</si>
  <si>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</si>
  <si>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</si>
  <si>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</si>
  <si>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</si>
  <si>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</si>
  <si>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</si>
  <si>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</si>
  <si>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</si>
  <si>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</si>
  <si>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</si>
  <si>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</si>
  <si>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</si>
  <si>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</si>
  <si>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</si>
  <si>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</si>
  <si>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</si>
  <si>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</si>
  <si>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</si>
  <si>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</si>
  <si>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</si>
  <si>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</si>
  <si>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</si>
  <si>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</si>
  <si>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</si>
  <si>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</si>
  <si>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</si>
  <si>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</si>
  <si>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</si>
  <si>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</si>
  <si>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</si>
  <si>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</si>
  <si>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</si>
  <si>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</si>
  <si>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</si>
  <si>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</si>
  <si>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</si>
  <si>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</si>
  <si>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</si>
  <si>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</si>
  <si>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</si>
  <si>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</si>
  <si>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</si>
  <si>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</si>
  <si>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</si>
  <si>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</si>
  <si>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</si>
  <si>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</si>
  <si>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</si>
  <si>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</si>
  <si>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</si>
  <si>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</si>
  <si>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</si>
  <si>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</si>
  <si>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</si>
  <si>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</si>
  <si>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</si>
  <si>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</si>
  <si>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</si>
  <si>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</si>
  <si>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</si>
  <si>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</si>
  <si>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</si>
  <si>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</si>
  <si>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</si>
  <si>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</si>
  <si>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</si>
  <si>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</si>
  <si>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</si>
  <si>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</si>
  <si>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</si>
  <si>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</si>
  <si>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</si>
  <si>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</si>
  <si>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</si>
  <si>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</si>
  <si>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</si>
  <si>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</si>
  <si>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</si>
  <si>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</si>
  <si>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</si>
  <si>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</si>
  <si>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</si>
  <si>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</si>
  <si>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</si>
  <si>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</si>
  <si>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</si>
  <si>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</si>
  <si>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</si>
  <si>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</si>
  <si>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</si>
  <si>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</si>
  <si>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</si>
  <si>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</si>
  <si>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</si>
  <si>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</si>
  <si>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</si>
  <si>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</si>
  <si>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</si>
  <si>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</si>
  <si>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</si>
  <si>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</si>
  <si>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</si>
  <si>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</si>
  <si>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</si>
  <si>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</si>
  <si>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</si>
  <si>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</si>
  <si>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</si>
  <si>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</si>
  <si>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</si>
  <si>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</si>
  <si>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</si>
  <si>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</si>
  <si>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</si>
  <si>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</si>
  <si>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</si>
  <si>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</si>
  <si>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</si>
  <si>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</si>
  <si>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</si>
  <si>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</si>
  <si>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</si>
  <si>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</si>
  <si>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</si>
  <si>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</si>
  <si>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</si>
  <si>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</si>
  <si>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</si>
  <si>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</si>
  <si>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</si>
  <si>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</si>
  <si>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</si>
  <si>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</si>
  <si>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</si>
  <si>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</si>
  <si>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</si>
  <si>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</si>
  <si>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</si>
  <si>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</si>
  <si>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</si>
  <si>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</si>
  <si>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</si>
  <si>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</si>
  <si>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</si>
  <si>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</si>
  <si>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</si>
  <si>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</si>
  <si>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</si>
  <si>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</si>
  <si>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</si>
  <si>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</si>
  <si>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</si>
  <si>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</si>
  <si>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</si>
  <si>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</si>
  <si>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</si>
  <si>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</si>
  <si>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</si>
  <si>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</si>
  <si>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</si>
  <si>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</si>
  <si>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</si>
  <si>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</si>
  <si>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</si>
  <si>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</si>
  <si>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</si>
  <si>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</si>
  <si>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</si>
  <si>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</si>
  <si>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</si>
  <si>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</si>
  <si>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</si>
  <si>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</si>
  <si>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</si>
  <si>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</si>
  <si>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</si>
  <si>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</si>
  <si>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</si>
  <si>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</si>
  <si>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</si>
  <si>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</si>
  <si>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</si>
  <si>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</si>
  <si>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</si>
  <si>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</si>
  <si>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</si>
  <si>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</si>
  <si>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</si>
  <si>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</si>
  <si>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</si>
  <si>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</si>
  <si>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</si>
  <si>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</si>
  <si>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</si>
  <si>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</si>
  <si>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</si>
  <si>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</si>
  <si>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</si>
  <si>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</si>
  <si>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</si>
  <si>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</si>
  <si>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</si>
  <si>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</si>
  <si>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</si>
  <si>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</si>
  <si>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</si>
  <si>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</si>
  <si>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</si>
  <si>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</si>
  <si>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</si>
  <si>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</si>
  <si>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</si>
  <si>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</si>
  <si>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</si>
  <si>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</si>
  <si>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</si>
  <si>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</si>
  <si>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</si>
  <si>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</si>
  <si>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</si>
  <si>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</si>
  <si>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</si>
  <si>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</si>
  <si>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</si>
  <si>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</si>
  <si>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</si>
  <si>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</si>
  <si>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</si>
  <si>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</si>
  <si>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</si>
  <si>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</si>
  <si>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</si>
  <si>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</si>
  <si>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</si>
  <si>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</si>
  <si>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</si>
  <si>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</si>
  <si>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</si>
  <si>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</si>
  <si>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</si>
  <si>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</si>
  <si>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</si>
  <si>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</si>
  <si>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</si>
  <si>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</si>
  <si>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</si>
  <si>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</si>
  <si>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</si>
  <si>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</si>
  <si>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</si>
  <si>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</si>
  <si>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</si>
  <si>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</si>
  <si>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</si>
  <si>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</si>
  <si>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</si>
  <si>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</si>
  <si>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</si>
  <si>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</si>
  <si>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</si>
  <si>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</si>
  <si>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</si>
  <si>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</si>
  <si>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</si>
  <si>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</si>
  <si>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</si>
  <si>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</si>
  <si>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</si>
  <si>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</si>
  <si>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</si>
  <si>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</si>
  <si>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</si>
  <si>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</si>
  <si>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</si>
  <si>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</si>
  <si>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</si>
  <si>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</si>
  <si>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</si>
  <si>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</si>
  <si>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</si>
  <si>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</si>
  <si>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</si>
  <si>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</si>
  <si>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</si>
  <si>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</si>
  <si>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</si>
  <si>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</si>
  <si>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</si>
  <si>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</si>
  <si>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</si>
  <si>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</si>
  <si>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</si>
  <si>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</si>
  <si>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</si>
  <si>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</si>
  <si>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</si>
  <si>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</si>
  <si>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</si>
  <si>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</si>
  <si>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</si>
  <si>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</si>
  <si>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</si>
  <si>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</si>
  <si>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</si>
  <si>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</si>
  <si>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</si>
  <si>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</si>
  <si>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</si>
  <si>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</si>
  <si>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</si>
  <si>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</si>
  <si>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</si>
  <si>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</si>
  <si>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</si>
  <si>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</si>
  <si>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</si>
  <si>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</si>
  <si>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</si>
  <si>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</si>
  <si>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</si>
  <si>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</si>
  <si>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</si>
  <si>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</si>
  <si>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</si>
  <si>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</si>
  <si>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</si>
  <si>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</si>
  <si>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</si>
  <si>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</si>
  <si>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</si>
  <si>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</si>
  <si>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</si>
  <si>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</si>
  <si>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</si>
  <si>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</si>
  <si>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</si>
  <si>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</si>
  <si>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</si>
  <si>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</si>
  <si>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</si>
  <si>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</si>
  <si>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</si>
  <si>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</si>
  <si>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</si>
  <si>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</si>
  <si>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</si>
  <si>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</si>
  <si>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</si>
  <si>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</si>
  <si>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</si>
  <si>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</si>
  <si>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</si>
  <si>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</si>
  <si>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</si>
  <si>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</si>
  <si>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</si>
  <si>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</si>
  <si>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</si>
  <si>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</si>
  <si>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</si>
  <si>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</si>
  <si>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</si>
  <si>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</si>
  <si>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</si>
  <si>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</si>
  <si>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</si>
  <si>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</si>
  <si>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</si>
  <si>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</si>
  <si>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</si>
  <si>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</si>
  <si>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</si>
  <si>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</si>
  <si>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</si>
  <si>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</si>
  <si>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</si>
  <si>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</si>
  <si>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</si>
  <si>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</si>
  <si>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</si>
  <si>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</si>
  <si>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</si>
  <si>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</si>
  <si>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</si>
  <si>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</si>
  <si>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</si>
  <si>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</si>
  <si>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</si>
  <si>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</si>
  <si>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</si>
  <si>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</si>
  <si>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</si>
  <si>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</si>
  <si>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</si>
  <si>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</si>
  <si>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</si>
  <si>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</si>
  <si>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</si>
  <si>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</si>
  <si>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</si>
  <si>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</si>
  <si>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</si>
  <si>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</si>
  <si>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</si>
  <si>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</si>
  <si>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</si>
  <si>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</si>
  <si>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</si>
  <si>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</si>
  <si>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</si>
  <si>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</si>
  <si>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</si>
  <si>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</si>
  <si>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</si>
  <si>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</si>
  <si>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</si>
  <si>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</si>
  <si>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</si>
  <si>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</si>
  <si>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</si>
  <si>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</si>
  <si>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</si>
  <si>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</si>
  <si>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</si>
  <si>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</si>
  <si>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</si>
  <si>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</si>
  <si>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</si>
  <si>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</si>
  <si>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</si>
  <si>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</si>
  <si>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</si>
  <si>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</si>
  <si>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</si>
  <si>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</si>
  <si>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</si>
  <si>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</si>
  <si>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</si>
  <si>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</si>
  <si>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</si>
  <si>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</si>
  <si>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</si>
  <si>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</si>
  <si>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</si>
  <si>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</si>
  <si>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</si>
  <si>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</si>
  <si>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</si>
  <si>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</si>
  <si>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</si>
  <si>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</si>
  <si>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</si>
  <si>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</si>
  <si>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</si>
  <si>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</si>
  <si>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</si>
  <si>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</si>
  <si>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</si>
  <si>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</si>
  <si>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</si>
  <si>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</si>
  <si>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</si>
  <si>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</si>
  <si>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</si>
  <si>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</si>
  <si>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</si>
  <si>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</si>
  <si>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</si>
  <si>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</si>
  <si>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</si>
  <si>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</si>
  <si>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</si>
  <si>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</si>
  <si>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</si>
  <si>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</si>
  <si>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</si>
  <si>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</si>
  <si>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</si>
  <si>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</si>
  <si>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</si>
  <si>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</si>
  <si>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</si>
  <si>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</si>
  <si>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</si>
  <si>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</si>
  <si>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</si>
  <si>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</si>
  <si>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</si>
  <si>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</si>
  <si>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</si>
  <si>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</si>
  <si>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</si>
  <si>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</si>
  <si>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</si>
  <si>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</si>
  <si>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</si>
  <si>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</si>
  <si>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</si>
  <si>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</si>
  <si>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</si>
  <si>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</si>
  <si>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</si>
  <si>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</si>
  <si>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</si>
  <si>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</si>
  <si>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</si>
  <si>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</si>
  <si>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</si>
  <si>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</si>
  <si>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</si>
  <si>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</si>
  <si>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</si>
  <si>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</si>
  <si>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</si>
  <si>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</si>
  <si>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</si>
  <si>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</si>
  <si>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</si>
  <si>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</si>
  <si>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</si>
  <si>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</si>
  <si>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</si>
  <si>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</si>
  <si>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</si>
  <si>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</si>
  <si>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</si>
  <si>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</si>
  <si>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</si>
  <si>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</si>
  <si>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</si>
  <si>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</si>
  <si>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</si>
  <si>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</si>
  <si>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</si>
  <si>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</si>
  <si>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</si>
  <si>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</si>
  <si>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</si>
  <si>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</si>
  <si>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</si>
  <si>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</si>
  <si>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</si>
  <si>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</si>
  <si>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</si>
  <si>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</si>
  <si>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</si>
  <si>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</si>
  <si>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</si>
  <si>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</si>
  <si>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</si>
  <si>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</si>
  <si>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</si>
  <si>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</si>
  <si>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</si>
  <si>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</si>
  <si>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</si>
  <si>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</si>
  <si>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</si>
  <si>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</si>
  <si>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</si>
  <si>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</si>
  <si>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</si>
  <si>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</si>
  <si>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</si>
  <si>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</si>
  <si>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</si>
  <si>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</si>
  <si>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</si>
  <si>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</si>
  <si>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</si>
  <si>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</si>
  <si>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</si>
  <si>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</si>
  <si>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</si>
  <si>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</si>
  <si>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</si>
  <si>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</si>
  <si>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</si>
  <si>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</si>
  <si>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</si>
  <si>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</si>
  <si>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</si>
  <si>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</si>
  <si>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</si>
  <si>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</si>
  <si>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</si>
  <si>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</si>
  <si>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</si>
  <si>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</si>
  <si>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</si>
  <si>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</si>
  <si>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</si>
  <si>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</si>
  <si>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</si>
  <si>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</si>
  <si>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</si>
  <si>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</si>
  <si>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</si>
  <si>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</si>
  <si>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</si>
  <si>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</si>
  <si>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</si>
  <si>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</si>
  <si>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</si>
  <si>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</si>
  <si>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</si>
  <si>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</si>
  <si>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</si>
  <si>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</si>
  <si>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</si>
  <si>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</si>
  <si>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</si>
  <si>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</si>
  <si>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</si>
  <si>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</si>
  <si>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</si>
  <si>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</si>
  <si>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</si>
  <si>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</si>
  <si>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</si>
  <si>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</si>
  <si>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</si>
  <si>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</si>
  <si>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</si>
  <si>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</si>
  <si>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</si>
  <si>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</si>
  <si>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</si>
  <si>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</si>
  <si>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</si>
  <si>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</si>
  <si>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</si>
  <si>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</si>
  <si>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</si>
  <si>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</si>
  <si>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</si>
  <si>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</si>
  <si>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</si>
  <si>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</si>
  <si>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</si>
  <si>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</si>
  <si>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</si>
  <si>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</si>
  <si>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</si>
  <si>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</si>
  <si>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</si>
  <si>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</si>
  <si>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</si>
  <si>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</si>
  <si>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</si>
  <si>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</si>
  <si>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</si>
  <si>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</si>
  <si>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</si>
  <si>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</si>
  <si>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</si>
  <si>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</si>
  <si>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</si>
  <si>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</si>
  <si>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</si>
  <si>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</si>
  <si>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</si>
  <si>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</si>
  <si>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</si>
  <si>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</si>
  <si>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</si>
  <si>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</si>
  <si>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</si>
  <si>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</si>
  <si>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</si>
  <si>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</si>
  <si>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</si>
  <si>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</si>
  <si>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</si>
  <si>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</si>
  <si>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</si>
  <si>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</si>
  <si>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</si>
  <si>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</si>
  <si>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</si>
  <si>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</si>
  <si>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</si>
  <si>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</si>
  <si>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</si>
  <si>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</si>
  <si>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</si>
  <si>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</si>
  <si>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</si>
  <si>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</si>
  <si>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</si>
  <si>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</si>
  <si>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</si>
  <si>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</si>
  <si>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</si>
  <si>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</si>
  <si>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</si>
  <si>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</si>
  <si>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</si>
  <si>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</si>
  <si>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</si>
  <si>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</si>
  <si>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</si>
  <si>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</si>
  <si>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</si>
  <si>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</si>
  <si>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</si>
  <si>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</si>
  <si>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</si>
  <si>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</si>
  <si>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</si>
  <si>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</si>
  <si>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</si>
  <si>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</si>
  <si>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</si>
  <si>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</si>
  <si>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</si>
  <si>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</si>
  <si>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</si>
  <si>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</si>
  <si>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</si>
  <si>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</si>
  <si>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</si>
  <si>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</si>
  <si>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</si>
  <si>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</si>
  <si>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</si>
  <si>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</si>
  <si>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</si>
  <si>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</si>
  <si>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</si>
  <si>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</si>
  <si>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</si>
  <si>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</si>
  <si>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</si>
  <si>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</si>
  <si>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</si>
  <si>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</si>
  <si>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</si>
  <si>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</si>
  <si>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</si>
  <si>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</si>
  <si>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</si>
  <si>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</si>
  <si>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</si>
  <si>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</si>
  <si>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</si>
  <si>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</si>
  <si>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</si>
  <si>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</si>
  <si>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</si>
  <si>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</si>
  <si>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</si>
  <si>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</si>
  <si>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</si>
  <si>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</si>
  <si>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</si>
  <si>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</si>
  <si>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</si>
  <si>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</si>
  <si>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</si>
  <si>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</si>
  <si>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</si>
  <si>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</si>
  <si>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</si>
  <si>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</si>
  <si>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</si>
  <si>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</si>
  <si>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</si>
  <si>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</si>
  <si>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</si>
  <si>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</si>
  <si>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</si>
  <si>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</si>
  <si>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</si>
  <si>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</si>
  <si>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</si>
  <si>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</si>
  <si>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</si>
  <si>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</si>
  <si>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</si>
  <si>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</si>
  <si>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</si>
  <si>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</si>
  <si>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</si>
  <si>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</si>
  <si>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</si>
  <si>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</si>
  <si>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</si>
  <si>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</si>
  <si>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</si>
  <si>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</si>
  <si>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</si>
  <si>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</si>
  <si>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</si>
  <si>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</si>
  <si>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</si>
  <si>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</si>
  <si>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</si>
  <si>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</si>
  <si>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</si>
  <si>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</si>
  <si>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</si>
  <si>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</si>
  <si>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</si>
  <si>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</si>
  <si>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</si>
  <si>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</si>
  <si>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</si>
  <si>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</si>
  <si>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</si>
  <si>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</si>
  <si>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</si>
  <si>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</si>
  <si>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</si>
  <si>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</si>
  <si>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</si>
  <si>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</si>
  <si>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</si>
  <si>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</si>
  <si>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</si>
  <si>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</si>
  <si>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</si>
  <si>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</si>
  <si>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</si>
  <si>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</si>
  <si>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</si>
  <si>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</si>
  <si>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</si>
  <si>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</si>
  <si>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</si>
  <si>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</si>
  <si>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</si>
  <si>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</si>
  <si>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</si>
  <si>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</si>
  <si>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</si>
  <si>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</si>
  <si>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</si>
  <si>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</si>
  <si>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</si>
  <si>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</si>
  <si>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</si>
  <si>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</si>
  <si>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</si>
  <si>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</si>
  <si>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</si>
  <si>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</si>
  <si>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</si>
  <si>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</si>
  <si>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</si>
  <si>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</si>
  <si>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</si>
  <si>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</si>
  <si>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</si>
  <si>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</si>
  <si>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</si>
  <si>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</si>
  <si>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</si>
  <si>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</si>
  <si>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</si>
  <si>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</si>
  <si>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</si>
  <si>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</si>
  <si>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</si>
  <si>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</si>
  <si>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</si>
  <si>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</si>
  <si>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</si>
  <si>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</si>
  <si>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</si>
  <si>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</si>
  <si>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</si>
  <si>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</si>
  <si>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</si>
  <si>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</si>
  <si>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</si>
  <si>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</si>
  <si>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</si>
  <si>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</si>
  <si>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</si>
  <si>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</si>
  <si>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</si>
  <si>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</si>
  <si>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</si>
  <si>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</si>
  <si>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</si>
  <si>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</si>
  <si>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</si>
  <si>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</si>
  <si>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</si>
  <si>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</si>
  <si>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</si>
  <si>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</si>
  <si>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</si>
  <si>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</si>
  <si>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</si>
  <si>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</si>
  <si>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</si>
  <si>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</si>
  <si>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</si>
  <si>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</si>
  <si>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</si>
  <si>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</si>
  <si>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</si>
  <si>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</si>
  <si>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</si>
  <si>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</si>
  <si>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</si>
  <si>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</si>
  <si>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</si>
  <si>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</si>
  <si>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</si>
  <si>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</si>
  <si>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</si>
  <si>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</si>
  <si>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</si>
  <si>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</si>
  <si>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</si>
  <si>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</si>
  <si>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</si>
  <si>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</si>
  <si>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</si>
  <si>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</si>
  <si>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</si>
  <si>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</si>
  <si>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</si>
  <si>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</si>
  <si>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</si>
  <si>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</si>
  <si>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</si>
  <si>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</si>
  <si>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</si>
  <si>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</si>
  <si>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</si>
  <si>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</si>
  <si>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</si>
  <si>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</si>
  <si>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</si>
  <si>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</si>
  <si>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</si>
  <si>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</si>
  <si>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</si>
  <si>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</si>
  <si>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</si>
  <si>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</si>
  <si>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</si>
  <si>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</si>
  <si>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</si>
  <si>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</si>
  <si>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</si>
  <si>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</si>
  <si>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</si>
  <si>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</si>
  <si>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</si>
  <si>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</si>
  <si>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</si>
  <si>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</si>
  <si>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</si>
  <si>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</si>
  <si>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</si>
  <si>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</si>
  <si>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</si>
  <si>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</si>
  <si>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</si>
  <si>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</si>
  <si>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</si>
  <si>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</si>
  <si>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</si>
  <si>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</si>
  <si>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</si>
  <si>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</si>
  <si>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</si>
  <si>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</si>
  <si>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</si>
  <si>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</si>
  <si>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</si>
  <si>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</si>
  <si>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</si>
  <si>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</si>
  <si>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</si>
  <si>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</si>
  <si>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</si>
  <si>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</si>
  <si>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</si>
  <si>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</si>
  <si>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</si>
  <si>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</si>
  <si>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</si>
  <si>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</si>
  <si>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</si>
  <si>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</si>
  <si>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</si>
  <si>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</si>
  <si>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</si>
  <si>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</si>
  <si>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</si>
  <si>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</si>
  <si>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</si>
  <si>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</si>
  <si>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</si>
  <si>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</si>
  <si>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</si>
  <si>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</si>
  <si>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</si>
  <si>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</si>
  <si>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</si>
  <si>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</si>
  <si>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</si>
  <si>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</si>
  <si>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</si>
  <si>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</si>
  <si>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</si>
  <si>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</si>
  <si>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</si>
  <si>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</si>
  <si>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</si>
  <si>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</si>
  <si>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</si>
  <si>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</si>
  <si>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</si>
  <si>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</si>
  <si>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</si>
  <si>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</si>
  <si>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</si>
  <si>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</si>
  <si>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</si>
  <si>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</si>
  <si>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</si>
  <si>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</si>
  <si>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</si>
  <si>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</si>
  <si>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</si>
  <si>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</si>
  <si>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</si>
  <si>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</si>
  <si>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</si>
  <si>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</si>
  <si>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</si>
  <si>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</si>
  <si>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</si>
  <si>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</si>
  <si>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</si>
  <si>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</si>
  <si>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</si>
  <si>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</si>
  <si>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</si>
  <si>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</si>
  <si>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</si>
  <si>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</si>
  <si>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</si>
  <si>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</si>
  <si>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</si>
  <si>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</si>
  <si>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</si>
  <si>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</si>
  <si>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</si>
  <si>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</si>
  <si>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</si>
  <si>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</si>
  <si>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</si>
  <si>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</si>
  <si>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</si>
  <si>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</si>
  <si>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</si>
  <si>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</si>
  <si>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</si>
  <si>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</si>
  <si>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</si>
  <si>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</si>
  <si>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</si>
  <si>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</si>
  <si>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</si>
  <si>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</si>
  <si>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</si>
  <si>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</si>
  <si>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</si>
  <si>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</si>
  <si>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</si>
  <si>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</si>
  <si>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</si>
  <si>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</si>
  <si>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</si>
  <si>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</si>
  <si>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</si>
  <si>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</si>
  <si>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</si>
  <si>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</si>
  <si>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</si>
  <si>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</si>
  <si>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</si>
  <si>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</si>
  <si>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</si>
  <si>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</si>
  <si>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</si>
  <si>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</si>
  <si>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</si>
  <si>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</si>
  <si>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</si>
  <si>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</si>
  <si>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</si>
  <si>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</si>
  <si>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</si>
  <si>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</si>
  <si>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</si>
  <si>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</si>
  <si>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</si>
  <si>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</si>
  <si>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</si>
  <si>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</si>
  <si>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</si>
  <si>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</si>
  <si>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</si>
  <si>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</si>
  <si>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</si>
  <si>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</si>
  <si>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</si>
  <si>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</si>
  <si>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</si>
  <si>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</si>
  <si>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</si>
  <si>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</si>
  <si>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</si>
  <si>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</si>
  <si>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</si>
  <si>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</si>
  <si>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</si>
  <si>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</si>
  <si>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</si>
  <si>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</si>
  <si>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</si>
  <si>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</si>
  <si>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</si>
  <si>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</si>
  <si>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</si>
  <si>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</si>
  <si>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</si>
  <si>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</si>
  <si>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</si>
  <si>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</si>
  <si>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</si>
  <si>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</si>
  <si>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</si>
  <si>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</si>
  <si>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</si>
  <si>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</si>
  <si>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</si>
  <si>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</si>
  <si>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</si>
  <si>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</si>
  <si>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</si>
  <si>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</si>
  <si>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</si>
  <si>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</si>
  <si>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</si>
  <si>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</si>
  <si>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</si>
  <si>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</si>
  <si>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</si>
  <si>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</si>
  <si>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</si>
  <si>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</si>
  <si>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</si>
  <si>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</si>
  <si>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</si>
  <si>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</si>
  <si>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</si>
  <si>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</si>
  <si>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</si>
  <si>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</si>
  <si>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</si>
  <si>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</si>
  <si>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</si>
  <si>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</si>
  <si>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</si>
  <si>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</si>
  <si>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</si>
  <si>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</si>
  <si>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</si>
  <si>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</si>
  <si>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</si>
  <si>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</si>
  <si>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</si>
  <si>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</si>
  <si>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</si>
  <si>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</si>
  <si>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</si>
  <si>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</si>
  <si>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</si>
  <si>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</si>
  <si>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</si>
  <si>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</si>
  <si>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</si>
  <si>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</si>
  <si>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</si>
  <si>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</si>
  <si>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</si>
  <si>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</si>
  <si>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</si>
  <si>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</si>
  <si>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</si>
  <si>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</si>
  <si>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</si>
  <si>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</si>
  <si>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</si>
  <si>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</si>
  <si>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</si>
  <si>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</si>
  <si>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</si>
  <si>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</si>
  <si>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</si>
  <si>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</si>
  <si>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</si>
  <si>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</si>
  <si>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</si>
  <si>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</si>
  <si>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</si>
  <si>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</si>
  <si>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</si>
  <si>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</si>
  <si>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</si>
  <si>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</si>
  <si>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</si>
  <si>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</si>
  <si>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</si>
  <si>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</si>
  <si>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</si>
  <si>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</si>
  <si>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</si>
  <si>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</si>
  <si>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</si>
  <si>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</si>
  <si>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</si>
  <si>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</si>
  <si>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</si>
  <si>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</si>
  <si>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</si>
  <si>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</si>
  <si>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</si>
  <si>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</si>
  <si>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</si>
  <si>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</si>
  <si>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</si>
  <si>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</si>
  <si>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</si>
  <si>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</si>
  <si>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</si>
  <si>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</si>
  <si>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</si>
  <si>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</si>
  <si>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</si>
  <si>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</si>
  <si>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</si>
  <si>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</si>
  <si>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</si>
  <si>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</si>
  <si>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</si>
  <si>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</si>
  <si>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</si>
  <si>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</si>
  <si>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</si>
  <si>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</si>
  <si>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</si>
  <si>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</si>
  <si>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</si>
  <si>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</si>
  <si>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</si>
  <si>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</si>
  <si>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</si>
  <si>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</si>
  <si>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</si>
  <si>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</si>
  <si>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</si>
  <si>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</si>
  <si>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</si>
  <si>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</si>
  <si>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</si>
  <si>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</si>
  <si>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</si>
  <si>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</si>
  <si>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</si>
  <si>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</si>
  <si>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</si>
  <si>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</si>
  <si>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</si>
  <si>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</si>
  <si>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</si>
  <si>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</si>
  <si>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</si>
  <si>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</si>
  <si>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</si>
  <si>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</si>
  <si>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</si>
  <si>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</si>
  <si>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</si>
  <si>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</si>
  <si>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</si>
  <si>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</si>
  <si>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</si>
  <si>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</si>
  <si>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</si>
  <si>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</si>
  <si>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</si>
  <si>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</si>
  <si>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</si>
  <si>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</si>
  <si>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</si>
  <si>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</si>
  <si>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</si>
  <si>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</si>
  <si>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</si>
  <si>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</si>
  <si>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</si>
  <si>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</si>
  <si>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</si>
  <si>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</si>
  <si>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</si>
  <si>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</si>
  <si>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</si>
  <si>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</si>
  <si>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</si>
  <si>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</si>
  <si>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</si>
  <si>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</si>
  <si>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</si>
  <si>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</si>
  <si>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</si>
  <si>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</si>
  <si>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</si>
  <si>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</si>
  <si>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</si>
  <si>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</si>
  <si>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</si>
  <si>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</si>
  <si>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</si>
  <si>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</si>
  <si>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</si>
  <si>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</si>
  <si>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</si>
  <si>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</si>
  <si>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</si>
  <si>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</si>
  <si>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</si>
  <si>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</si>
  <si>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</si>
  <si>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</si>
  <si>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</si>
  <si>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</si>
  <si>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</si>
  <si>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</si>
  <si>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</si>
  <si>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</si>
  <si>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</si>
  <si>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</si>
  <si>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</si>
  <si>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</si>
  <si>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</si>
  <si>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</si>
  <si>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</si>
  <si>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</si>
  <si>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</si>
  <si>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</si>
  <si>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</si>
  <si>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</si>
  <si>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</si>
  <si>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</si>
  <si>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</si>
  <si>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</si>
  <si>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</si>
  <si>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</si>
  <si>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</si>
  <si>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</si>
  <si>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</si>
  <si>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</si>
  <si>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</si>
  <si>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</si>
  <si>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</si>
  <si>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</si>
  <si>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</si>
  <si>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</si>
  <si>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</si>
  <si>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</si>
  <si>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</si>
  <si>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</si>
  <si>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</si>
  <si>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</si>
  <si>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</si>
  <si>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</si>
  <si>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</si>
  <si>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</si>
  <si>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</si>
  <si>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</si>
  <si>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</si>
  <si>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</si>
  <si>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</si>
  <si>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</si>
  <si>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</si>
  <si>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</si>
  <si>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</si>
  <si>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</si>
  <si>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</si>
  <si>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</si>
  <si>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</si>
  <si>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</si>
  <si>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</si>
  <si>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</si>
  <si>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</si>
  <si>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</si>
  <si>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</si>
  <si>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</si>
  <si>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</si>
  <si>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</si>
  <si>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</si>
  <si>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</si>
  <si>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</si>
  <si>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</si>
  <si>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</si>
  <si>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</si>
  <si>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</si>
  <si>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</si>
  <si>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</si>
  <si>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</si>
  <si>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</si>
  <si>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</si>
  <si>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</si>
  <si>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</si>
  <si>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</si>
  <si>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</si>
  <si>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</si>
  <si>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</si>
  <si>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</si>
  <si>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</si>
  <si>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</si>
  <si>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</si>
  <si>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</si>
  <si>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</si>
  <si>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</si>
  <si>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</si>
  <si>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</si>
  <si>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</si>
  <si>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</si>
  <si>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</si>
  <si>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</si>
  <si>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</si>
  <si>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</si>
  <si>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</si>
  <si>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</si>
  <si>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</si>
  <si>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</si>
  <si>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</si>
  <si>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</si>
  <si>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</si>
  <si>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</si>
  <si>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</si>
  <si>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</si>
  <si>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</si>
  <si>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</si>
  <si>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</si>
  <si>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</si>
  <si>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</si>
  <si>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</si>
  <si>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</si>
  <si>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</si>
  <si>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</si>
  <si>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</si>
  <si>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</si>
  <si>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</si>
  <si>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</si>
  <si>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</si>
  <si>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</si>
  <si>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</si>
  <si>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</si>
  <si>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</si>
  <si>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</si>
  <si>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</si>
  <si>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</si>
  <si>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</si>
  <si>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</si>
  <si>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</si>
  <si>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</si>
  <si>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</si>
  <si>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</si>
  <si>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</si>
  <si>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</si>
  <si>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</si>
  <si>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</si>
  <si>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</si>
  <si>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</si>
  <si>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</si>
  <si>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</si>
  <si>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</si>
  <si>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</si>
  <si>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</si>
  <si>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</si>
  <si>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</si>
  <si>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</si>
  <si>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</si>
  <si>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</si>
  <si>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</si>
  <si>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</si>
  <si>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</si>
  <si>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</si>
  <si>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</si>
  <si>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</si>
  <si>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</si>
  <si>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</si>
  <si>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</si>
  <si>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</si>
  <si>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</si>
  <si>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</si>
  <si>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</si>
  <si>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</si>
  <si>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</si>
  <si>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</si>
  <si>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</si>
  <si>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</si>
  <si>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</si>
  <si>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</si>
  <si>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</si>
  <si>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</si>
  <si>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</si>
  <si>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</si>
  <si>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</si>
  <si>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</si>
  <si>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</si>
  <si>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</si>
  <si>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</si>
  <si>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</si>
  <si>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</si>
  <si>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</si>
  <si>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</si>
  <si>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</si>
  <si>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</si>
  <si>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</si>
  <si>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</si>
  <si>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</si>
  <si>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</si>
  <si>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</si>
  <si>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</si>
  <si>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</si>
  <si>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</si>
  <si>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</si>
  <si>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</si>
  <si>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</si>
  <si>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</si>
  <si>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</si>
  <si>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</si>
  <si>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</si>
  <si>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</si>
  <si>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</si>
  <si>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</si>
  <si>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</si>
  <si>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</si>
  <si>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</si>
  <si>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</si>
  <si>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</si>
  <si>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</si>
  <si>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</si>
  <si>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</si>
  <si>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</si>
  <si>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</si>
  <si>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</si>
  <si>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</si>
  <si>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</si>
  <si>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</si>
  <si>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</si>
  <si>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</si>
  <si>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</si>
  <si>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</si>
  <si>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</si>
  <si>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</si>
  <si>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</si>
  <si>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</si>
  <si>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</si>
  <si>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</si>
  <si>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</si>
  <si>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</si>
  <si>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</si>
  <si>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</si>
  <si>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</si>
  <si>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</si>
  <si>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</si>
  <si>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</si>
  <si>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</si>
  <si>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</si>
  <si>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</si>
  <si>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</si>
  <si>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</si>
  <si>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</si>
  <si>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</si>
  <si>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</si>
  <si>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</si>
  <si>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</si>
  <si>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</si>
  <si>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</si>
  <si>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</si>
  <si>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</si>
  <si>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</si>
  <si>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</si>
  <si>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</si>
  <si>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</si>
  <si>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</si>
  <si>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</si>
  <si>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</si>
  <si>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</si>
  <si>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</si>
  <si>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</si>
  <si>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</si>
  <si>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</si>
  <si>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</si>
  <si>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</si>
  <si>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</si>
  <si>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</si>
  <si>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</si>
  <si>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</si>
  <si>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</si>
  <si>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</si>
  <si>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</si>
  <si>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</si>
  <si>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</si>
  <si>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</si>
  <si>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</si>
  <si>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</si>
  <si>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</si>
  <si>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</si>
  <si>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</si>
  <si>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</si>
  <si>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</si>
  <si>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</si>
  <si>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</si>
  <si>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</si>
  <si>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</si>
  <si>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</si>
  <si>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</si>
  <si>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</si>
  <si>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</si>
  <si>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</si>
  <si>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</si>
  <si>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</si>
  <si>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</si>
  <si>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</si>
  <si>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</si>
  <si>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</si>
  <si>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</si>
  <si>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</si>
  <si>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</si>
  <si>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</si>
  <si>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</si>
  <si>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</si>
  <si>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</si>
  <si>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</si>
  <si>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</si>
  <si>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</si>
  <si>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</si>
  <si>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</si>
  <si>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</si>
  <si>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</si>
  <si>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</si>
  <si>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</si>
  <si>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</si>
  <si>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</si>
  <si>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</si>
  <si>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</si>
  <si>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</si>
  <si>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</si>
  <si>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</si>
  <si>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</si>
  <si>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</si>
  <si>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</si>
  <si>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</si>
  <si>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</si>
  <si>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</si>
  <si>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</si>
  <si>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</si>
  <si>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</si>
  <si>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</si>
  <si>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</si>
  <si>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</si>
  <si>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</si>
  <si>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</si>
  <si>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</si>
  <si>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</si>
  <si>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</si>
  <si>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</si>
  <si>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</si>
  <si>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</si>
  <si>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</si>
  <si>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</si>
  <si>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</si>
  <si>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</si>
  <si>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</si>
  <si>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</si>
  <si>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</si>
  <si>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</si>
  <si>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</si>
  <si>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</si>
  <si>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</si>
  <si>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</si>
  <si>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</si>
  <si>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</si>
  <si>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</si>
  <si>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</si>
  <si>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</si>
  <si>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</si>
  <si>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</si>
  <si>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</si>
  <si>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</si>
  <si>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</si>
  <si>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</si>
  <si>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</si>
  <si>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</si>
  <si>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</si>
  <si>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</si>
  <si>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</si>
  <si>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</si>
  <si>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</si>
  <si>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</si>
  <si>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</si>
  <si>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</si>
  <si>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</si>
  <si>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</si>
  <si>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</si>
  <si>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</si>
  <si>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</si>
  <si>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</si>
  <si>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</si>
  <si>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</si>
  <si>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</si>
  <si>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</si>
  <si>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</si>
  <si>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</si>
  <si>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</si>
  <si>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</si>
  <si>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</si>
  <si>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</si>
  <si>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</si>
  <si>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</si>
  <si>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</si>
  <si>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</si>
  <si>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</si>
  <si>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</si>
  <si>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</si>
  <si>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</si>
  <si>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</si>
  <si>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</si>
  <si>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</si>
  <si>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</si>
  <si>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</si>
  <si>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</si>
  <si>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</si>
  <si>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</si>
  <si>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</si>
  <si>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</si>
  <si>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</si>
  <si>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</si>
  <si>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</si>
  <si>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</si>
  <si>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</si>
  <si>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</si>
  <si>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</si>
  <si>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</si>
  <si>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</si>
  <si>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</si>
  <si>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</si>
  <si>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</si>
  <si>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</si>
  <si>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</si>
  <si>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</si>
  <si>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</si>
  <si>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</si>
  <si>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</si>
  <si>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</si>
  <si>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</si>
  <si>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</si>
  <si>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</si>
  <si>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</si>
  <si>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</si>
  <si>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</si>
  <si>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</si>
  <si>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</si>
  <si>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</si>
  <si>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</si>
  <si>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</si>
  <si>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</si>
  <si>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</si>
  <si>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</si>
  <si>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</si>
  <si>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</si>
  <si>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</si>
  <si>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</si>
  <si>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</si>
  <si>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</si>
  <si>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</si>
  <si>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</si>
  <si>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</si>
  <si>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</si>
  <si>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</si>
  <si>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</si>
  <si>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</si>
  <si>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</si>
  <si>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</si>
  <si>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</si>
  <si>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</si>
  <si>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</si>
  <si>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</si>
  <si>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</si>
  <si>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</si>
  <si>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</si>
  <si>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</si>
  <si>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</si>
  <si>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</si>
  <si>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</si>
  <si>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</si>
  <si>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</si>
  <si>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</si>
  <si>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</si>
  <si>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</si>
  <si>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</si>
  <si>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</si>
  <si>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</si>
  <si>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</si>
  <si>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</si>
  <si>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</si>
  <si>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</si>
  <si>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</si>
  <si>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</si>
  <si>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</si>
  <si>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</si>
  <si>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</si>
  <si>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</si>
  <si>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</si>
  <si>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</si>
  <si>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</si>
  <si>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</si>
  <si>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</si>
  <si>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</si>
  <si>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</si>
  <si>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</si>
  <si>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</si>
  <si>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</si>
  <si>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</si>
  <si>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</si>
  <si>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</si>
  <si>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</si>
  <si>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</si>
  <si>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</si>
  <si>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</si>
  <si>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</si>
  <si>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</si>
  <si>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</si>
  <si>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</si>
  <si>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</si>
  <si>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</si>
  <si>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</si>
  <si>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</si>
  <si>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</si>
  <si>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</si>
  <si>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</si>
  <si>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</si>
  <si>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</si>
  <si>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</si>
  <si>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</si>
  <si>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</si>
  <si>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</si>
  <si>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</si>
  <si>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</si>
  <si>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</si>
  <si>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</si>
  <si>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</si>
  <si>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</si>
  <si>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</si>
  <si>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</si>
  <si>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</si>
  <si>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</si>
  <si>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</si>
  <si>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</si>
  <si>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</si>
  <si>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</si>
  <si>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</si>
  <si>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</si>
  <si>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</si>
  <si>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</si>
  <si>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</si>
  <si>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</si>
  <si>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</si>
  <si>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</si>
  <si>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</si>
  <si>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</si>
  <si>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</si>
  <si>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</si>
  <si>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</si>
  <si>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</si>
  <si>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</si>
  <si>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</si>
  <si>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</si>
  <si>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</si>
  <si>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</si>
  <si>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</si>
  <si>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</si>
  <si>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</si>
  <si>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</si>
  <si>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</si>
  <si>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</si>
  <si>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</si>
  <si>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</si>
  <si>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</si>
  <si>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</si>
  <si>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</si>
  <si>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</si>
  <si>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</si>
  <si>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</si>
  <si>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</si>
  <si>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</si>
  <si>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</si>
  <si>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</si>
  <si>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</si>
  <si>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</si>
  <si>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</si>
  <si>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</si>
  <si>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</si>
  <si>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</si>
  <si>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</si>
  <si>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</si>
  <si>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</si>
  <si>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</si>
  <si>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</si>
  <si>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</si>
  <si>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</si>
  <si>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</si>
  <si>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</si>
  <si>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</si>
  <si>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</si>
  <si>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</si>
  <si>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</si>
  <si>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</si>
  <si>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</si>
  <si>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</si>
  <si>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</si>
  <si>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</si>
  <si>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</si>
  <si>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</si>
  <si>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</si>
  <si>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</si>
  <si>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</si>
  <si>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</si>
  <si>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</si>
  <si>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</si>
  <si>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</si>
  <si>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</si>
  <si>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</si>
  <si>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</si>
  <si>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</si>
  <si>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</si>
  <si>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</si>
  <si>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</si>
  <si>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</si>
  <si>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</si>
  <si>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</si>
  <si>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</si>
  <si>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</si>
  <si>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</si>
  <si>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</si>
  <si>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</si>
  <si>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</si>
  <si>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</si>
  <si>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</si>
  <si>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</si>
  <si>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</si>
  <si>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</si>
  <si>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</si>
  <si>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</si>
  <si>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</si>
  <si>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</si>
  <si>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</si>
  <si>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</si>
  <si>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</si>
  <si>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</si>
  <si>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</si>
  <si>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</si>
  <si>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</si>
  <si>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</si>
  <si>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</si>
  <si>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</si>
  <si>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</si>
  <si>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</si>
  <si>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</si>
  <si>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</si>
  <si>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</si>
  <si>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</si>
  <si>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</si>
  <si>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</si>
  <si>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</si>
  <si>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</si>
  <si>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</si>
  <si>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</si>
  <si>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</si>
  <si>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</si>
  <si>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</si>
  <si>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</si>
  <si>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</si>
  <si>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</si>
  <si>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</si>
  <si>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</si>
  <si>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</si>
  <si>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</si>
  <si>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</si>
  <si>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</si>
  <si>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</si>
  <si>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</si>
  <si>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</si>
  <si>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</si>
  <si>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</si>
  <si>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</si>
  <si>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</si>
  <si>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</si>
  <si>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</si>
  <si>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</si>
  <si>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</si>
  <si>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</si>
  <si>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</si>
  <si>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</si>
  <si>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</si>
  <si>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</si>
  <si>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</si>
  <si>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</si>
  <si>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</si>
  <si>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</si>
  <si>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</si>
  <si>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</si>
  <si>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</si>
  <si>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</si>
  <si>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</si>
  <si>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</si>
  <si>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</si>
  <si>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</si>
  <si>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</si>
  <si>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</si>
  <si>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</si>
  <si>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</si>
  <si>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</si>
  <si>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</si>
  <si>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</si>
  <si>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</si>
  <si>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</si>
  <si>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</si>
  <si>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</si>
  <si>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</si>
  <si>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</si>
  <si>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</si>
  <si>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</si>
  <si>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</si>
  <si>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</si>
  <si>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</si>
  <si>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</si>
  <si>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</si>
  <si>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</si>
  <si>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</si>
  <si>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</si>
  <si>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</si>
  <si>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</si>
  <si>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</si>
  <si>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</si>
  <si>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</si>
  <si>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</si>
  <si>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</si>
  <si>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</si>
  <si>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</si>
  <si>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</si>
  <si>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</si>
  <si>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</si>
  <si>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</si>
  <si>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</si>
  <si>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</si>
  <si>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</si>
  <si>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</si>
  <si>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</si>
  <si>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</si>
  <si>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</si>
  <si>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</si>
  <si>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</si>
  <si>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</si>
  <si>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</si>
  <si>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</si>
  <si>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</si>
  <si>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</si>
  <si>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</si>
  <si>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</si>
  <si>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</si>
  <si>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</si>
  <si>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</si>
  <si>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</si>
  <si>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</si>
  <si>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</si>
  <si>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</si>
  <si>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</si>
  <si>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</si>
  <si>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</si>
  <si>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</si>
  <si>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</si>
  <si>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</si>
  <si>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</si>
  <si>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</si>
  <si>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</si>
  <si>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</si>
  <si>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</si>
  <si>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</si>
  <si>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</si>
  <si>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</si>
  <si>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</si>
  <si>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</si>
  <si>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</si>
  <si>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</si>
  <si>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</si>
  <si>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</si>
  <si>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</si>
  <si>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</si>
  <si>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</si>
  <si>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</si>
  <si>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</si>
  <si>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</si>
  <si>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</si>
  <si>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</si>
  <si>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</si>
  <si>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</si>
  <si>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</si>
  <si>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</si>
  <si>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</si>
  <si>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</si>
  <si>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</si>
  <si>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</si>
  <si>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</si>
  <si>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</si>
  <si>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</si>
  <si>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</si>
  <si>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</si>
  <si>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</si>
  <si>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</si>
  <si>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</si>
  <si>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</si>
  <si>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</si>
  <si>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</si>
  <si>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</si>
  <si>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</si>
  <si>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</si>
  <si>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</si>
  <si>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</si>
  <si>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</si>
  <si>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</si>
  <si>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</si>
  <si>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</si>
  <si>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</si>
  <si>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</si>
  <si>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</si>
  <si>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</si>
  <si>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</si>
  <si>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</si>
  <si>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</si>
  <si>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</si>
  <si>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</si>
  <si>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</si>
  <si>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</si>
  <si>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</si>
  <si>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</si>
  <si>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</si>
  <si>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</si>
  <si>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</si>
  <si>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</si>
  <si>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</si>
  <si>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</si>
  <si>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</si>
  <si>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</si>
  <si>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</si>
  <si>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</si>
  <si>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</si>
  <si>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</si>
  <si>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</si>
  <si>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</si>
  <si>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</si>
  <si>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</si>
  <si>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</si>
  <si>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</si>
  <si>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</si>
  <si>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</si>
  <si>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</si>
  <si>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</si>
  <si>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</si>
  <si>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</si>
  <si>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</si>
  <si>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</si>
  <si>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</si>
  <si>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</si>
  <si>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</si>
  <si>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</si>
  <si>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</si>
  <si>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</si>
  <si>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</si>
  <si>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</si>
  <si>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</si>
  <si>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</si>
  <si>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</si>
  <si>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</si>
  <si>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</si>
  <si>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</si>
  <si>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</si>
  <si>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</si>
  <si>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</si>
  <si>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</si>
  <si>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</si>
  <si>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</si>
  <si>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</si>
  <si>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</si>
  <si>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</si>
  <si>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</si>
  <si>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</si>
  <si>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</si>
  <si>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</si>
  <si>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</si>
  <si>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</si>
  <si>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</si>
  <si>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</si>
  <si>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</si>
  <si>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</si>
  <si>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</si>
  <si>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</si>
  <si>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</si>
  <si>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</si>
  <si>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</si>
  <si>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</si>
  <si>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</si>
  <si>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</si>
  <si>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</si>
  <si>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</si>
  <si>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</si>
  <si>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</si>
  <si>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</si>
  <si>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</si>
  <si>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</si>
  <si>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</si>
  <si>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</si>
  <si>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</si>
  <si>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</si>
  <si>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</si>
  <si>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</si>
  <si>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</si>
  <si>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</si>
  <si>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</si>
  <si>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</si>
  <si>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</si>
  <si>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</si>
  <si>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</si>
  <si>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</si>
  <si>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</si>
  <si>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</si>
  <si>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</si>
  <si>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</si>
  <si>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</si>
  <si>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</si>
  <si>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</si>
  <si>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</si>
  <si>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</si>
  <si>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</si>
  <si>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</si>
  <si>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</si>
  <si>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</si>
  <si>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</si>
  <si>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</si>
  <si>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</si>
  <si>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</si>
  <si>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</si>
  <si>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</si>
  <si>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</si>
  <si>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</si>
  <si>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</si>
  <si>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</si>
  <si>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</si>
  <si>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</si>
  <si>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</si>
  <si>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</si>
  <si>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</si>
  <si>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</si>
  <si>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</si>
  <si>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</si>
  <si>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</si>
  <si>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</si>
  <si>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</si>
  <si>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</si>
  <si>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</si>
  <si>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</si>
  <si>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</si>
  <si>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</si>
  <si>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</si>
  <si>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</si>
  <si>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</si>
  <si>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</si>
  <si>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</si>
  <si>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</si>
  <si>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</si>
  <si>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</si>
  <si>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</si>
  <si>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</si>
  <si>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</si>
  <si>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</si>
  <si>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</si>
  <si>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</si>
  <si>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</si>
  <si>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</si>
  <si>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</si>
  <si>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</si>
  <si>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</si>
  <si>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</si>
  <si>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</si>
  <si>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</si>
  <si>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</si>
  <si>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</si>
  <si>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</si>
  <si>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</si>
  <si>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</si>
  <si>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</si>
  <si>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</si>
  <si>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</si>
  <si>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</si>
  <si>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</si>
  <si>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</si>
  <si>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</si>
  <si>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</si>
  <si>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</si>
  <si>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</si>
  <si>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</si>
  <si>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</si>
  <si>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</si>
  <si>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</si>
  <si>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</si>
  <si>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</si>
  <si>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</si>
  <si>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</si>
  <si>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</si>
  <si>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</si>
  <si>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</si>
  <si>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</si>
  <si>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</si>
  <si>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</si>
  <si>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</si>
  <si>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</si>
  <si>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</si>
  <si>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</si>
  <si>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</si>
  <si>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</si>
  <si>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</si>
  <si>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</si>
  <si>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</si>
  <si>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</si>
  <si>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</si>
  <si>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</si>
  <si>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</si>
  <si>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</si>
  <si>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</si>
  <si>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</si>
  <si>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</si>
  <si>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</si>
  <si>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</si>
  <si>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</si>
  <si>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</si>
  <si>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</si>
  <si>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</si>
  <si>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</si>
  <si>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</si>
  <si>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</si>
  <si>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</si>
  <si>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</si>
  <si>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</si>
  <si>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</si>
  <si>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</si>
  <si>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</si>
  <si>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</si>
  <si>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</si>
  <si>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</si>
  <si>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</si>
  <si>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</si>
  <si>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</si>
  <si>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</si>
  <si>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</si>
  <si>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</si>
  <si>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</si>
  <si>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</si>
  <si>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</si>
  <si>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</si>
  <si>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</si>
  <si>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</si>
  <si>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</si>
  <si>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</si>
  <si>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</si>
  <si>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</si>
  <si>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</si>
  <si>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</si>
  <si>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</si>
  <si>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</si>
  <si>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</si>
  <si>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</si>
  <si>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</si>
  <si>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</si>
  <si>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</si>
  <si>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</si>
  <si>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</si>
  <si>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</si>
  <si>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</si>
  <si>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</si>
  <si>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</si>
  <si>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</si>
  <si>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</si>
  <si>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</si>
  <si>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</si>
  <si>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</si>
  <si>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</si>
  <si>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</si>
  <si>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</si>
  <si>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</si>
  <si>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</si>
  <si>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</si>
  <si>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</si>
  <si>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</si>
  <si>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</si>
  <si>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</si>
  <si>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</si>
  <si>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</si>
  <si>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</si>
  <si>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</si>
  <si>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</si>
  <si>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</si>
  <si>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</si>
  <si>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</si>
  <si>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</si>
  <si>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</si>
  <si>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</si>
  <si>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</si>
  <si>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</si>
  <si>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</si>
  <si>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</si>
  <si>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</si>
  <si>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</si>
  <si>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</si>
  <si>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</si>
  <si>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</si>
  <si>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</si>
  <si>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</si>
  <si>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</si>
  <si>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</si>
  <si>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</si>
  <si>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</si>
  <si>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</si>
  <si>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</si>
  <si>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</si>
  <si>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</si>
  <si>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</si>
  <si>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</si>
  <si>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</si>
  <si>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</si>
  <si>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</si>
  <si>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</si>
  <si>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</si>
  <si>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</si>
  <si>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</si>
  <si>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</si>
  <si>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</si>
  <si>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</si>
  <si>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</si>
  <si>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</si>
  <si>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</si>
  <si>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</si>
  <si>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</si>
  <si>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</si>
  <si>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</si>
  <si>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</si>
  <si>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</si>
  <si>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</si>
  <si>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</si>
  <si>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</si>
  <si>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</si>
  <si>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</si>
  <si>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</si>
  <si>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</si>
  <si>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</si>
  <si>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</si>
  <si>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</si>
  <si>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</si>
  <si>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</si>
  <si>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</si>
  <si>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</si>
  <si>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</si>
  <si>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</si>
  <si>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</si>
  <si>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</si>
  <si>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</si>
  <si>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</si>
  <si>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</si>
  <si>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</si>
  <si>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</si>
  <si>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</si>
  <si>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</si>
  <si>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</si>
  <si>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</si>
  <si>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</si>
  <si>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</si>
  <si>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</si>
  <si>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</si>
  <si>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</si>
  <si>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</si>
  <si>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</si>
  <si>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</si>
  <si>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</si>
  <si>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</si>
  <si>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</si>
  <si>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</si>
  <si>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</si>
  <si>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</si>
  <si>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</si>
  <si>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</si>
  <si>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</si>
  <si>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</si>
  <si>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</si>
  <si>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</si>
  <si>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</si>
  <si>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</si>
  <si>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</si>
  <si>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</si>
  <si>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</si>
  <si>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</si>
  <si>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</si>
  <si>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</si>
  <si>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</si>
  <si>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</si>
  <si>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</si>
  <si>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</si>
  <si>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</si>
  <si>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</si>
  <si>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</si>
  <si>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</si>
  <si>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</si>
  <si>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</si>
  <si>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</si>
  <si>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</si>
  <si>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</si>
  <si>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</si>
  <si>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</si>
  <si>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</si>
  <si>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</si>
  <si>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</si>
  <si>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</si>
  <si>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</si>
  <si>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</si>
  <si>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</si>
  <si>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</si>
  <si>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</si>
  <si>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</si>
  <si>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</si>
  <si>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</si>
  <si>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</si>
  <si>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</si>
  <si>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</si>
  <si>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</si>
  <si>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</si>
  <si>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</si>
  <si>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</si>
  <si>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</si>
  <si>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</si>
  <si>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</si>
  <si>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</si>
  <si>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</si>
  <si>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</si>
  <si>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</si>
  <si>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</si>
  <si>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</si>
  <si>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</si>
  <si>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</si>
  <si>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</si>
  <si>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</si>
  <si>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</si>
  <si>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</si>
  <si>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</si>
  <si>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</si>
  <si>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</si>
  <si>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</si>
  <si>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</si>
  <si>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</si>
  <si>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</si>
  <si>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</si>
  <si>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</si>
  <si>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</si>
  <si>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</si>
  <si>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</si>
  <si>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</si>
  <si>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</si>
  <si>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</si>
  <si>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</si>
  <si>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</si>
  <si>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</si>
  <si>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</si>
  <si>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</si>
  <si>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</si>
  <si>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</si>
  <si>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</si>
  <si>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</si>
  <si>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</si>
  <si>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</si>
  <si>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</si>
  <si>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</si>
  <si>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</si>
  <si>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</si>
  <si>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</si>
  <si>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</si>
  <si>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</si>
  <si>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</si>
  <si>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</si>
  <si>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</si>
  <si>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</si>
  <si>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</si>
  <si>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</si>
  <si>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</si>
  <si>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</si>
  <si>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</si>
  <si>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</si>
  <si>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</si>
  <si>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</si>
  <si>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</si>
  <si>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</si>
  <si>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</si>
  <si>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</si>
  <si>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</si>
  <si>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</si>
  <si>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</si>
  <si>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</si>
  <si>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</si>
  <si>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</si>
  <si>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</si>
  <si>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</si>
  <si>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</si>
  <si>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</si>
  <si>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</si>
  <si>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</si>
  <si>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</si>
  <si>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</si>
  <si>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</si>
  <si>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</si>
  <si>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</si>
  <si>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</si>
  <si>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</si>
  <si>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</si>
  <si>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</si>
  <si>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</si>
  <si>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</si>
  <si>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</si>
  <si>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</si>
  <si>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</si>
  <si>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</si>
  <si>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</si>
  <si>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</si>
  <si>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</si>
  <si>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</si>
  <si>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</si>
  <si>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</si>
  <si>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</si>
  <si>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</si>
  <si>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</si>
  <si>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</si>
  <si>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</si>
  <si>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</si>
  <si>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</si>
  <si>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</si>
  <si>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</si>
  <si>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</si>
  <si>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</si>
  <si>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</si>
  <si>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</si>
  <si>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</si>
  <si>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</si>
  <si>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</si>
  <si>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</si>
  <si>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</si>
  <si>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</si>
  <si>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</si>
  <si>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</si>
  <si>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</si>
  <si>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</si>
  <si>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</si>
  <si>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</si>
  <si>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</si>
  <si>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</si>
  <si>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</si>
  <si>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</si>
  <si>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</si>
  <si>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</si>
  <si>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</si>
  <si>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</si>
  <si>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</si>
  <si>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</si>
  <si>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</si>
  <si>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</si>
  <si>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</si>
  <si>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</si>
  <si>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</si>
  <si>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</si>
  <si>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</si>
  <si>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</si>
  <si>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</si>
  <si>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</si>
  <si>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</si>
  <si>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</si>
  <si>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</si>
  <si>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</si>
  <si>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</si>
  <si>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</si>
  <si>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</si>
  <si>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</si>
  <si>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</si>
  <si>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</si>
  <si>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</si>
  <si>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</si>
  <si>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</si>
  <si>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</si>
  <si>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</si>
  <si>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</si>
  <si>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</si>
  <si>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</si>
  <si>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</si>
  <si>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</si>
  <si>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</si>
  <si>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</si>
  <si>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</si>
  <si>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</si>
  <si>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</si>
  <si>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</si>
  <si>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</si>
  <si>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</si>
  <si>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</si>
  <si>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</si>
  <si>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</si>
  <si>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</si>
  <si>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</si>
  <si>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</si>
  <si>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</si>
  <si>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</si>
  <si>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</si>
  <si>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</si>
  <si>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</si>
  <si>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</si>
  <si>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</si>
  <si>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</si>
  <si>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</si>
  <si>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</si>
  <si>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</si>
  <si>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</si>
  <si>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</si>
  <si>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</si>
  <si>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</si>
  <si>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</si>
  <si>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</si>
  <si>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</si>
  <si>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</si>
  <si>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</si>
  <si>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</si>
  <si>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</si>
  <si>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</si>
  <si>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</si>
  <si>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</si>
  <si>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</si>
  <si>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</si>
  <si>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</si>
  <si>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</si>
  <si>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</si>
  <si>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</si>
  <si>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</si>
  <si>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</si>
  <si>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</si>
  <si>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</si>
  <si>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</si>
  <si>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</si>
  <si>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</si>
  <si>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</si>
  <si>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</si>
  <si>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</si>
  <si>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</si>
  <si>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</si>
  <si>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</si>
  <si>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</si>
  <si>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</si>
  <si>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</si>
  <si>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</si>
  <si>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</si>
  <si>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</si>
  <si>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</si>
  <si>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</si>
  <si>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</si>
  <si>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</si>
  <si>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</si>
  <si>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</si>
  <si>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</si>
  <si>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</si>
  <si>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</si>
  <si>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</si>
  <si>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</si>
  <si>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</si>
  <si>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</si>
  <si>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</si>
  <si>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</si>
  <si>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</si>
  <si>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</si>
  <si>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</si>
  <si>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</si>
  <si>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</si>
  <si>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</si>
  <si>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</si>
  <si>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</si>
  <si>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</si>
  <si>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</si>
  <si>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</si>
  <si>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</si>
  <si>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</si>
  <si>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</si>
  <si>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</si>
  <si>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</si>
  <si>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</si>
  <si>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</si>
  <si>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</si>
  <si>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</si>
  <si>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</si>
  <si>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</si>
  <si>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</si>
  <si>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</si>
  <si>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</si>
  <si>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</si>
  <si>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</si>
  <si>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</si>
  <si>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</si>
  <si>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</si>
  <si>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</si>
  <si>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</si>
  <si>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</si>
  <si>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</si>
  <si>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</si>
  <si>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</si>
  <si>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</si>
  <si>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</si>
  <si>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</si>
  <si>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</si>
  <si>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</si>
  <si>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</si>
  <si>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</si>
  <si>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</si>
  <si>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</si>
  <si>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</si>
  <si>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</si>
  <si>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</si>
  <si>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</si>
  <si>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</si>
  <si>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</si>
  <si>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</si>
  <si>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</si>
  <si>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</si>
  <si>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</si>
  <si>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</si>
  <si>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</si>
  <si>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</si>
  <si>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</si>
  <si>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</si>
  <si>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</si>
  <si>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</si>
  <si>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</si>
  <si>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</si>
  <si>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</si>
  <si>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</si>
  <si>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</si>
  <si>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</si>
  <si>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</si>
  <si>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</si>
  <si>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</si>
  <si>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</si>
  <si>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</si>
  <si>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</si>
  <si>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</si>
  <si>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</si>
  <si>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</si>
  <si>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</si>
  <si>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</si>
  <si>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</si>
  <si>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</si>
  <si>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</si>
  <si>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</si>
  <si>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</si>
  <si>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</si>
  <si>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</si>
  <si>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</si>
  <si>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</si>
  <si>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</si>
  <si>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</si>
  <si>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</si>
  <si>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</si>
  <si>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</si>
  <si>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</si>
  <si>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</si>
  <si>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</si>
  <si>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</si>
  <si>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</si>
  <si>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</si>
  <si>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</si>
  <si>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</si>
  <si>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</si>
  <si>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</si>
  <si>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</si>
  <si>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</si>
  <si>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</si>
  <si>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</si>
  <si>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</si>
  <si>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</si>
  <si>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</si>
  <si>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</si>
  <si>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</si>
  <si>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</si>
  <si>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</si>
  <si>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</si>
  <si>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</si>
  <si>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</si>
  <si>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</si>
  <si>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</si>
  <si>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</si>
  <si>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</si>
  <si>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</si>
  <si>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</si>
  <si>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</si>
  <si>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</si>
  <si>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</si>
  <si>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</si>
  <si>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</si>
  <si>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</si>
  <si>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</si>
  <si>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</si>
  <si>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</si>
  <si>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</si>
  <si>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</si>
  <si>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</si>
  <si>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</si>
  <si>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</si>
  <si>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</si>
  <si>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</si>
  <si>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</si>
  <si>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</si>
  <si>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</si>
  <si>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</si>
  <si>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</si>
  <si>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</si>
  <si>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</si>
  <si>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</si>
  <si>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</si>
  <si>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</si>
  <si>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</si>
  <si>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</si>
  <si>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</si>
  <si>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</si>
  <si>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</si>
  <si>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</si>
  <si>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</si>
  <si>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</si>
  <si>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</si>
  <si>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</si>
  <si>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</si>
  <si>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</si>
  <si>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</si>
  <si>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</si>
  <si>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</si>
  <si>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</si>
  <si>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</si>
  <si>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</si>
  <si>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</si>
  <si>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</si>
  <si>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</si>
  <si>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</si>
  <si>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</si>
  <si>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</si>
  <si>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</si>
  <si>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</si>
  <si>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</si>
  <si>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</si>
  <si>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</si>
  <si>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</si>
  <si>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</si>
  <si>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</si>
  <si>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</si>
  <si>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</si>
  <si>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</si>
  <si>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</si>
  <si>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</si>
  <si>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</si>
  <si>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</si>
  <si>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</si>
  <si>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</si>
  <si>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</si>
  <si>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</si>
  <si>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</si>
  <si>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</si>
  <si>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</si>
  <si>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</si>
  <si>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</si>
  <si>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</si>
  <si>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</si>
  <si>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</si>
  <si>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</si>
  <si>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</si>
  <si>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</si>
  <si>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</si>
  <si>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</si>
  <si>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</si>
  <si>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</si>
  <si>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</si>
  <si>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</si>
  <si>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</si>
  <si>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</si>
  <si>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</si>
  <si>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</si>
  <si>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</si>
  <si>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</si>
  <si>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</si>
  <si>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</si>
  <si>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</si>
  <si>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</si>
  <si>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</si>
  <si>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</si>
  <si>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</si>
  <si>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</si>
  <si>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</si>
  <si>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</si>
  <si>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</si>
  <si>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</si>
  <si>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</si>
  <si>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</si>
  <si>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</si>
  <si>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</si>
  <si>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</si>
  <si>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</si>
  <si>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</si>
  <si>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</si>
  <si>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</si>
  <si>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</si>
  <si>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</si>
  <si>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</si>
  <si>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</si>
  <si>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</si>
  <si>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</si>
  <si>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</si>
  <si>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</si>
  <si>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</si>
  <si>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</si>
  <si>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</si>
  <si>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</si>
  <si>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</si>
  <si>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</si>
  <si>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</si>
  <si>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</si>
  <si>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</si>
  <si>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</si>
  <si>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</si>
  <si>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</si>
  <si>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</si>
  <si>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</si>
  <si>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</si>
  <si>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</si>
  <si>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</si>
  <si>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</si>
  <si>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</si>
  <si>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</si>
  <si>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</si>
  <si>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</si>
  <si>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</si>
  <si>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</si>
  <si>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</si>
  <si>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</si>
  <si>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</si>
  <si>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</si>
  <si>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</si>
  <si>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</si>
  <si>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</si>
  <si>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</si>
  <si>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</si>
  <si>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</si>
  <si>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</si>
  <si>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</si>
  <si>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</si>
  <si>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</si>
  <si>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</si>
  <si>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</si>
  <si>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</si>
  <si>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</si>
  <si>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</si>
  <si>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</si>
  <si>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</si>
  <si>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</si>
  <si>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</si>
  <si>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</si>
  <si>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</si>
  <si>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</si>
  <si>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</si>
  <si>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</si>
  <si>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</si>
  <si>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</si>
  <si>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</si>
  <si>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</si>
  <si>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</si>
  <si>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</si>
  <si>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</si>
  <si>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</si>
  <si>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</si>
  <si>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</si>
  <si>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</si>
  <si>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</si>
  <si>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</si>
  <si>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</si>
  <si>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</si>
  <si>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</si>
  <si>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</si>
  <si>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</si>
  <si>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</si>
  <si>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</si>
  <si>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</si>
  <si>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</si>
  <si>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</si>
  <si>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</si>
  <si>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</si>
  <si>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</si>
  <si>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</si>
  <si>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</si>
  <si>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</si>
  <si>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</si>
  <si>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</si>
  <si>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</si>
  <si>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</si>
  <si>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</si>
  <si>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</si>
  <si>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</si>
  <si>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</si>
  <si>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</si>
  <si>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</si>
  <si>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</si>
  <si>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</si>
  <si>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</si>
  <si>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</si>
  <si>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</si>
  <si>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</si>
  <si>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</si>
  <si>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</si>
  <si>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</si>
  <si>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</si>
  <si>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</si>
  <si>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</si>
  <si>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</si>
  <si>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</si>
  <si>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</si>
  <si>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</si>
  <si>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</si>
  <si>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</si>
  <si>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</si>
  <si>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</si>
  <si>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</si>
  <si>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</si>
  <si>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</si>
  <si>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</si>
  <si>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</si>
  <si>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</si>
  <si>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</si>
  <si>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</si>
  <si>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</si>
  <si>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</si>
  <si>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</si>
  <si>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</si>
  <si>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</si>
  <si>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</si>
  <si>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</si>
  <si>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</si>
  <si>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</si>
  <si>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</si>
  <si>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</si>
  <si>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</si>
  <si>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</si>
  <si>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</si>
  <si>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</si>
  <si>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</si>
  <si>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</si>
  <si>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</si>
  <si>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</si>
  <si>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</si>
  <si>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</si>
  <si>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</si>
  <si>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</si>
  <si>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</si>
  <si>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</si>
  <si>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</si>
  <si>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</si>
  <si>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</si>
  <si>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</si>
  <si>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</si>
  <si>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</si>
  <si>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</si>
  <si>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</si>
  <si>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</si>
  <si>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</si>
  <si>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</si>
  <si>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</si>
  <si>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</si>
  <si>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</si>
  <si>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</si>
  <si>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</si>
  <si>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</si>
  <si>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</si>
  <si>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</si>
  <si>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</si>
  <si>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</si>
  <si>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</si>
  <si>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</si>
  <si>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</si>
  <si>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</si>
  <si>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</si>
  <si>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</si>
  <si>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</si>
  <si>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</si>
  <si>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</si>
  <si>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</si>
  <si>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</si>
  <si>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</si>
  <si>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</si>
  <si>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</si>
  <si>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</si>
  <si>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</si>
  <si>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</si>
  <si>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</si>
  <si>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</si>
  <si>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</si>
  <si>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</si>
  <si>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</si>
  <si>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</si>
  <si>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</si>
  <si>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</si>
  <si>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</si>
  <si>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</si>
  <si>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</si>
  <si>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</si>
  <si>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</si>
  <si>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</si>
  <si>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</si>
  <si>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</si>
  <si>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</si>
  <si>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</si>
  <si>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</si>
  <si>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</si>
  <si>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</si>
  <si>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</si>
  <si>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</si>
  <si>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</si>
  <si>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</si>
  <si>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</si>
  <si>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</si>
  <si>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</si>
  <si>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</si>
  <si>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</si>
  <si>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</si>
  <si>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</si>
  <si>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</si>
  <si>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</si>
  <si>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</si>
  <si>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</si>
  <si>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</si>
  <si>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</si>
  <si>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</si>
  <si>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</si>
  <si>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</si>
  <si>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</si>
  <si>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</si>
  <si>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</si>
  <si>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</si>
  <si>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</si>
  <si>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</si>
  <si>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</si>
  <si>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</si>
  <si>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</si>
  <si>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</si>
  <si>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</si>
  <si>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</si>
  <si>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</si>
  <si>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</si>
  <si>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</si>
  <si>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</si>
  <si>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</si>
  <si>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</si>
  <si>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</si>
  <si>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</si>
  <si>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</si>
  <si>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</si>
  <si>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</si>
  <si>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</si>
  <si>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</si>
  <si>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</si>
  <si>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</si>
  <si>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</si>
  <si>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</si>
  <si>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</si>
  <si>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</si>
  <si>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</si>
  <si>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</si>
  <si>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</si>
  <si>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</si>
  <si>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</si>
  <si>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</si>
  <si>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</si>
  <si>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</si>
  <si>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</si>
  <si>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</si>
  <si>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</si>
  <si>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</si>
  <si>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</si>
  <si>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</si>
  <si>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</si>
  <si>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</si>
  <si>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</si>
  <si>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</si>
  <si>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</si>
  <si>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</si>
  <si>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</si>
  <si>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</si>
  <si>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</si>
  <si>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</si>
  <si>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</si>
  <si>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</si>
  <si>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</si>
  <si>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</si>
  <si>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</si>
  <si>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</si>
  <si>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</si>
  <si>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</si>
  <si>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</si>
  <si>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</si>
  <si>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</si>
  <si>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</si>
  <si>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</si>
  <si>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</si>
  <si>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</si>
  <si>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</si>
  <si>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</si>
  <si>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</si>
  <si>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</si>
  <si>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</si>
  <si>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</si>
  <si>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</si>
  <si>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</si>
  <si>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</si>
  <si>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</si>
  <si>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</si>
  <si>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</si>
  <si>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</si>
  <si>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</si>
  <si>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</si>
  <si>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</si>
  <si>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</si>
  <si>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</si>
  <si>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</si>
  <si>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</si>
  <si>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</si>
  <si>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</si>
  <si>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</si>
  <si>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</si>
  <si>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</si>
  <si>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</si>
  <si>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</si>
  <si>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</si>
  <si>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</si>
  <si>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</si>
  <si>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</si>
  <si>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</si>
  <si>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</si>
  <si>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</si>
  <si>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</si>
  <si>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</si>
  <si>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</si>
  <si>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</si>
  <si>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</si>
  <si>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</si>
  <si>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</si>
  <si>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</si>
  <si>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</si>
  <si>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</si>
  <si>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</si>
  <si>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</si>
  <si>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</si>
  <si>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</si>
  <si>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</si>
  <si>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</si>
  <si>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</si>
  <si>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</si>
  <si>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</si>
  <si>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</si>
  <si>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</si>
  <si>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</si>
  <si>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</si>
  <si>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</si>
  <si>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</si>
  <si>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</si>
  <si>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</si>
  <si>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</si>
  <si>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</si>
  <si>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</si>
  <si>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</si>
  <si>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</si>
  <si>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</si>
  <si>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</si>
  <si>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</si>
  <si>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</si>
  <si>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</si>
  <si>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</si>
  <si>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</si>
  <si>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</si>
  <si>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</si>
  <si>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</si>
  <si>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</si>
  <si>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</si>
  <si>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</si>
  <si>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</si>
  <si>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</si>
  <si>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</si>
  <si>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</si>
  <si>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</si>
  <si>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</si>
  <si>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</si>
  <si>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</si>
  <si>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</si>
  <si>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</si>
  <si>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</si>
  <si>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</si>
  <si>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</si>
  <si>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</si>
  <si>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</si>
  <si>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</si>
  <si>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</si>
  <si>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</si>
  <si>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</si>
  <si>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</si>
  <si>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</si>
  <si>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</si>
  <si>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</si>
  <si>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</si>
  <si>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</si>
  <si>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</si>
  <si>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</si>
  <si>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</si>
  <si>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</si>
  <si>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</si>
  <si>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</si>
  <si>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</si>
  <si>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</si>
  <si>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</si>
  <si>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</si>
  <si>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</si>
  <si>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</si>
  <si>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</si>
  <si>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</si>
  <si>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</si>
  <si>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</si>
  <si>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</si>
  <si>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</si>
  <si>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</si>
  <si>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</si>
  <si>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</si>
  <si>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</si>
  <si>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</si>
  <si>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</si>
  <si>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</si>
  <si>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</si>
  <si>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</si>
  <si>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</si>
  <si>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</si>
  <si>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</si>
  <si>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</si>
  <si>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</si>
  <si>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</si>
  <si>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</si>
  <si>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</si>
  <si>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</si>
  <si>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</si>
  <si>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</si>
  <si>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</si>
  <si>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</si>
  <si>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</si>
  <si>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</si>
  <si>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</si>
  <si>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</si>
  <si>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</si>
  <si>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</si>
  <si>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</si>
  <si>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</si>
  <si>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</si>
  <si>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</si>
  <si>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</si>
  <si>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</si>
  <si>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</si>
  <si>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</si>
  <si>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</si>
  <si>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</si>
  <si>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</si>
  <si>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</si>
  <si>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</si>
  <si>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</si>
  <si>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</si>
  <si>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</si>
  <si>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</si>
  <si>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</si>
  <si>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</si>
  <si>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</si>
  <si>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</si>
  <si>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</si>
  <si>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</si>
  <si>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</si>
  <si>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</si>
  <si>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</si>
  <si>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</si>
  <si>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</si>
  <si>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</si>
  <si>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</si>
  <si>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</si>
  <si>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</si>
  <si>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</si>
  <si>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</si>
  <si>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</si>
  <si>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</si>
  <si>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</si>
  <si>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</si>
  <si>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</si>
  <si>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</si>
  <si>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</si>
  <si>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</si>
  <si>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</si>
  <si>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</si>
  <si>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</si>
  <si>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</si>
  <si>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</si>
  <si>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</si>
  <si>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</si>
  <si>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</si>
  <si>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</si>
  <si>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</si>
  <si>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</si>
  <si>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</si>
  <si>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</si>
  <si>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</si>
  <si>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</si>
  <si>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</si>
  <si>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</si>
  <si>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</si>
  <si>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</si>
  <si>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</si>
  <si>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</si>
  <si>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</si>
  <si>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</si>
  <si>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</si>
  <si>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</si>
  <si>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</si>
  <si>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</si>
  <si>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</si>
  <si>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</si>
  <si>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</si>
  <si>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</si>
  <si>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</si>
  <si>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</si>
  <si>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</si>
  <si>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</si>
  <si>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</si>
  <si>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</si>
  <si>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</si>
  <si>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</si>
  <si>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</si>
  <si>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</si>
  <si>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</si>
  <si>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</si>
  <si>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</si>
  <si>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</si>
  <si>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</si>
  <si>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</si>
  <si>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</si>
  <si>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</si>
  <si>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</si>
  <si>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</si>
  <si>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</si>
  <si>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</si>
  <si>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</si>
  <si>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</si>
  <si>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</si>
  <si>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</si>
  <si>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</si>
  <si>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</si>
  <si>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</si>
  <si>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</si>
  <si>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</si>
  <si>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</si>
  <si>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</si>
  <si>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</si>
  <si>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</si>
  <si>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</si>
  <si>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</si>
  <si>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</si>
  <si>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</si>
  <si>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</si>
  <si>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</si>
  <si>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</si>
  <si>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</si>
  <si>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</si>
  <si>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</si>
  <si>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</si>
  <si>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</si>
  <si>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</si>
  <si>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</si>
  <si>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</si>
  <si>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</si>
  <si>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</si>
  <si>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</si>
  <si>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</si>
  <si>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</si>
  <si>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</si>
  <si>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</si>
  <si>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</si>
  <si>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</si>
  <si>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</si>
  <si>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</si>
  <si>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</si>
  <si>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</si>
  <si>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</si>
  <si>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</si>
  <si>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</si>
  <si>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</si>
  <si>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</si>
  <si>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</si>
  <si>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</si>
  <si>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</si>
  <si>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</si>
  <si>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</si>
  <si>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</si>
  <si>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</si>
  <si>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</si>
  <si>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</si>
  <si>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</si>
  <si>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</si>
  <si>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</si>
  <si>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</si>
  <si>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</si>
  <si>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</si>
  <si>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</si>
  <si>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</si>
  <si>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</si>
  <si>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</si>
  <si>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</si>
  <si>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</si>
  <si>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</si>
  <si>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</si>
  <si>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</si>
  <si>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</si>
  <si>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</si>
  <si>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</si>
  <si>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</si>
  <si>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</si>
  <si>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</si>
  <si>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</si>
  <si>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</si>
  <si>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</si>
  <si>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</si>
  <si>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</si>
  <si>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</si>
  <si>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</si>
  <si>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</si>
  <si>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</si>
  <si>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</si>
  <si>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</si>
  <si>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</si>
  <si>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</si>
  <si>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</si>
  <si>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</si>
  <si>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</si>
  <si>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</si>
  <si>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</si>
  <si>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</si>
  <si>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</si>
  <si>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</si>
  <si>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</si>
  <si>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</si>
  <si>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</si>
  <si>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</si>
  <si>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</si>
  <si>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</si>
  <si>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</si>
  <si>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</si>
  <si>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</si>
  <si>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</si>
  <si>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</si>
  <si>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</si>
  <si>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</si>
  <si>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</si>
  <si>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</si>
  <si>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</si>
  <si>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</si>
  <si>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</si>
  <si>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</si>
  <si>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</si>
  <si>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</si>
  <si>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</si>
  <si>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</si>
  <si>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</si>
  <si>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</si>
  <si>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</si>
  <si>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</si>
  <si>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</si>
  <si>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</si>
  <si>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</si>
  <si>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</si>
  <si>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</si>
  <si>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</si>
  <si>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</si>
  <si>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</si>
  <si>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</si>
  <si>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</si>
  <si>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</si>
  <si>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</si>
  <si>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</si>
  <si>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</si>
  <si>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</si>
  <si>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</si>
  <si>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</si>
  <si>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</si>
  <si>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</si>
  <si>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</si>
  <si>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</si>
  <si>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</si>
  <si>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</si>
  <si>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</si>
  <si>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</si>
  <si>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</si>
  <si>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</si>
  <si>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</si>
  <si>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</si>
  <si>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</si>
  <si>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</si>
  <si>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</si>
  <si>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</si>
  <si>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</si>
  <si>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</si>
  <si>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</si>
  <si>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</si>
  <si>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</si>
  <si>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</si>
  <si>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</si>
  <si>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</si>
  <si>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</si>
  <si>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</si>
  <si>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</si>
  <si>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</si>
  <si>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</si>
  <si>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</si>
  <si>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</si>
  <si>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</si>
  <si>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</si>
  <si>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</si>
  <si>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</si>
  <si>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</si>
  <si>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</si>
  <si>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</si>
  <si>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</si>
  <si>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</si>
  <si>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</si>
  <si>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</si>
  <si>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</si>
  <si>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</si>
  <si>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</si>
  <si>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</si>
  <si>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</si>
  <si>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</si>
  <si>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</si>
  <si>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</si>
  <si>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</si>
  <si>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</si>
  <si>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</si>
  <si>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</si>
  <si>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</si>
  <si>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</si>
  <si>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</si>
  <si>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</si>
  <si>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</si>
  <si>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</si>
  <si>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</si>
  <si>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</si>
  <si>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</si>
  <si>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</si>
  <si>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</si>
  <si>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</si>
  <si>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</si>
  <si>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</si>
  <si>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</si>
  <si>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</si>
  <si>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</si>
  <si>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</si>
  <si>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</si>
  <si>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</si>
  <si>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</si>
  <si>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</si>
  <si>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</si>
  <si>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</si>
  <si>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</si>
  <si>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</si>
  <si>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</si>
  <si>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</si>
  <si>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</si>
  <si>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</si>
  <si>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</si>
  <si>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</si>
  <si>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</si>
  <si>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</si>
  <si>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</si>
  <si>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</si>
  <si>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</si>
  <si>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</si>
  <si>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</si>
  <si>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</si>
  <si>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</si>
  <si>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</si>
  <si>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</si>
  <si>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</si>
  <si>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</si>
  <si>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</si>
  <si>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</si>
  <si>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</si>
  <si>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</si>
  <si>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</si>
  <si>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</si>
  <si>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</si>
  <si>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</si>
  <si>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</si>
  <si>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</si>
  <si>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</si>
  <si>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</si>
  <si>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</si>
  <si>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</si>
  <si>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</si>
  <si>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</si>
  <si>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</si>
  <si>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</si>
  <si>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</si>
  <si>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</si>
  <si>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</si>
  <si>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</si>
  <si>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</si>
  <si>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</si>
  <si>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</si>
  <si>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</si>
  <si>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</si>
  <si>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</si>
  <si>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</si>
  <si>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</si>
  <si>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</si>
  <si>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</si>
  <si>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</si>
  <si>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</si>
  <si>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</si>
  <si>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</si>
  <si>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</si>
  <si>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</si>
  <si>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</si>
  <si>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</si>
  <si>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</si>
  <si>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</si>
  <si>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</si>
  <si>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</si>
  <si>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</si>
  <si>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</si>
  <si>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</si>
  <si>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</si>
  <si>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</si>
  <si>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</si>
  <si>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</si>
  <si>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</si>
  <si>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</si>
  <si>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</si>
  <si>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</si>
  <si>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</si>
  <si>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</si>
  <si>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</si>
  <si>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</si>
  <si>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</si>
  <si>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</si>
  <si>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</si>
  <si>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</si>
  <si>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</si>
  <si>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</si>
  <si>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</si>
  <si>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</si>
  <si>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</si>
  <si>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</si>
  <si>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</si>
  <si>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</si>
  <si>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</si>
  <si>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</si>
  <si>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</si>
  <si>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</si>
  <si>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</si>
  <si>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</si>
  <si>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</si>
  <si>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</si>
  <si>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</si>
  <si>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</si>
  <si>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</si>
  <si>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</si>
  <si>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</si>
  <si>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</si>
  <si>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</si>
  <si>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</si>
  <si>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</si>
  <si>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</si>
  <si>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</si>
  <si>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</si>
  <si>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</si>
  <si>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</si>
  <si>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</si>
  <si>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</si>
  <si>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</si>
  <si>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</si>
  <si>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</si>
  <si>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</si>
  <si>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</si>
  <si>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</si>
  <si>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</si>
  <si>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</si>
  <si>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</si>
  <si>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</si>
  <si>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</si>
  <si>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</si>
  <si>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</si>
  <si>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</si>
  <si>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</si>
  <si>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</si>
  <si>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</si>
  <si>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</si>
  <si>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</si>
  <si>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</si>
  <si>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</si>
  <si>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</si>
  <si>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</si>
  <si>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</si>
  <si>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</si>
  <si>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</si>
  <si>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</si>
  <si>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</si>
  <si>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</si>
  <si>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</si>
  <si>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</si>
  <si>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</si>
  <si>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</si>
  <si>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</si>
  <si>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</si>
  <si>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</si>
  <si>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</si>
  <si>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</si>
  <si>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</si>
  <si>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</si>
  <si>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</si>
  <si>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</si>
  <si>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</si>
  <si>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</si>
  <si>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</si>
  <si>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</si>
  <si>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</si>
  <si>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</si>
  <si>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</si>
  <si>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</si>
  <si>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</si>
  <si>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</si>
  <si>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</si>
  <si>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</si>
  <si>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</si>
  <si>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</si>
  <si>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</si>
  <si>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</si>
  <si>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</si>
  <si>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</si>
  <si>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</si>
  <si>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</si>
  <si>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</si>
  <si>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</si>
  <si>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</si>
  <si>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</si>
  <si>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</si>
  <si>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</si>
  <si>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</si>
  <si>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</si>
  <si>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</si>
  <si>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</si>
  <si>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</si>
  <si>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</si>
  <si>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</si>
  <si>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</si>
  <si>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</si>
  <si>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</si>
  <si>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</si>
  <si>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</si>
  <si>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</si>
  <si>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</si>
  <si>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</si>
  <si>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</si>
  <si>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</si>
  <si>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</si>
  <si>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</si>
  <si>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</si>
  <si>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</si>
  <si>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</si>
  <si>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</si>
  <si>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</si>
  <si>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</si>
  <si>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</si>
  <si>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</si>
  <si>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</si>
  <si>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</si>
  <si>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</si>
  <si>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</si>
  <si>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</si>
  <si>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</si>
  <si>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</si>
  <si>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</si>
  <si>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</si>
  <si>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</si>
  <si>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</si>
  <si>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</si>
  <si>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</si>
  <si>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</si>
  <si>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</si>
  <si>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</si>
  <si>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</si>
  <si>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</si>
  <si>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</si>
  <si>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</si>
  <si>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</si>
  <si>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</si>
  <si>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</si>
  <si>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</si>
  <si>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</si>
  <si>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</si>
  <si>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</si>
  <si>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</si>
  <si>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</si>
  <si>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</si>
  <si>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</si>
  <si>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</si>
  <si>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</si>
  <si>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</si>
  <si>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</si>
  <si>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</si>
  <si>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</si>
  <si>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</si>
  <si>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</si>
  <si>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</si>
  <si>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</si>
  <si>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</si>
  <si>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</si>
  <si>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</si>
  <si>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</si>
  <si>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</si>
  <si>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</si>
  <si>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</si>
  <si>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</si>
  <si>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</si>
  <si>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</si>
  <si>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</si>
  <si>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</si>
  <si>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</si>
  <si>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</si>
  <si>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</si>
  <si>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</si>
  <si>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</si>
  <si>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</si>
  <si>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</si>
  <si>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</si>
  <si>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</si>
  <si>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</si>
  <si>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</si>
  <si>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</si>
  <si>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</si>
  <si>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</si>
  <si>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</si>
  <si>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</si>
  <si>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</si>
  <si>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</si>
  <si>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</si>
  <si>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</si>
  <si>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</si>
  <si>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</si>
  <si>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</si>
  <si>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</si>
  <si>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</si>
  <si>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</si>
  <si>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</si>
  <si>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</si>
  <si>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</si>
  <si>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</si>
  <si>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</si>
  <si>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</si>
  <si>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</si>
  <si>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</si>
  <si>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</si>
  <si>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</si>
  <si>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</si>
  <si>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</si>
  <si>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</si>
  <si>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</si>
  <si>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</si>
  <si>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</si>
  <si>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</si>
  <si>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</si>
  <si>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</si>
  <si>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</si>
  <si>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</si>
  <si>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</si>
  <si>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</si>
  <si>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</si>
  <si>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</si>
  <si>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</si>
  <si>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</si>
  <si>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</si>
  <si>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</si>
  <si>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</si>
  <si>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</si>
  <si>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</si>
  <si>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</si>
  <si>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</si>
  <si>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</si>
  <si>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</si>
  <si>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</si>
  <si>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</si>
  <si>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</si>
  <si>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</si>
  <si>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</si>
  <si>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</si>
  <si>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</si>
  <si>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</si>
  <si>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</si>
  <si>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</si>
  <si>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</si>
  <si>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</si>
  <si>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</si>
  <si>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</si>
  <si>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</si>
  <si>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</si>
  <si>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</si>
  <si>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</si>
  <si>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</si>
  <si>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</si>
  <si>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</si>
  <si>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</si>
  <si>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</si>
  <si>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</si>
  <si>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</si>
  <si>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</si>
  <si>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</si>
  <si>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</si>
  <si>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</si>
  <si>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</si>
  <si>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</si>
  <si>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</si>
  <si>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</si>
  <si>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</si>
  <si>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</si>
  <si>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</si>
  <si>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</si>
  <si>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</si>
  <si>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</si>
  <si>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</si>
  <si>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</si>
  <si>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</si>
  <si>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</si>
  <si>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</si>
  <si>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</si>
  <si>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</si>
  <si>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</si>
  <si>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</si>
  <si>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</si>
  <si>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</si>
  <si>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</si>
  <si>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</si>
  <si>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</si>
  <si>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</si>
  <si>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</si>
  <si>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</si>
  <si>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</si>
  <si>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</si>
  <si>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</si>
  <si>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</si>
  <si>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</si>
  <si>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</si>
  <si>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</si>
  <si>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</si>
  <si>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</si>
  <si>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</si>
  <si>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</si>
  <si>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</si>
  <si>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</si>
  <si>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</si>
  <si>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</si>
  <si>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</si>
  <si>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</si>
  <si>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</si>
  <si>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</si>
  <si>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</si>
  <si>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</si>
  <si>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</si>
  <si>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</si>
  <si>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</si>
  <si>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</si>
  <si>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</si>
  <si>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</si>
  <si>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</si>
  <si>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</si>
  <si>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</si>
  <si>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</si>
  <si>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</si>
  <si>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</si>
  <si>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</si>
  <si>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</si>
  <si>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</si>
  <si>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</si>
  <si>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</si>
  <si>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</si>
  <si>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</si>
  <si>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</si>
  <si>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</si>
  <si>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</si>
  <si>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</si>
  <si>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</si>
  <si>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</si>
  <si>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</si>
  <si>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</si>
  <si>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</si>
  <si>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</si>
  <si>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</si>
  <si>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</si>
  <si>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</si>
  <si>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</si>
  <si>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</si>
  <si>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</si>
  <si>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</si>
  <si>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</si>
  <si>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</si>
  <si>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</si>
  <si>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</si>
  <si>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</si>
  <si>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</si>
  <si>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</si>
  <si>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</si>
  <si>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</si>
  <si>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</si>
  <si>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</si>
  <si>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</si>
  <si>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</si>
  <si>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</si>
  <si>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</si>
  <si>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</si>
  <si>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</si>
  <si>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</si>
  <si>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</si>
  <si>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</si>
  <si>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</si>
  <si>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</si>
  <si>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</si>
  <si>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</si>
  <si>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</si>
  <si>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</si>
  <si>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</si>
  <si>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</si>
  <si>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</si>
  <si>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</si>
  <si>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</si>
  <si>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</si>
  <si>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</si>
  <si>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</si>
  <si>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</si>
  <si>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</si>
  <si>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</si>
  <si>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</si>
  <si>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</si>
  <si>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</si>
  <si>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</si>
  <si>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</si>
  <si>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</si>
  <si>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</si>
  <si>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</si>
  <si>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</si>
  <si>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</si>
  <si>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</si>
  <si>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</si>
  <si>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</si>
  <si>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</si>
  <si>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</si>
  <si>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</si>
  <si>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</si>
  <si>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</si>
  <si>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</si>
  <si>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</si>
  <si>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</si>
  <si>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</si>
  <si>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</si>
  <si>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</si>
  <si>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</si>
  <si>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</si>
  <si>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</si>
  <si>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</si>
  <si>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</si>
  <si>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</si>
  <si>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</si>
  <si>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</si>
  <si>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</si>
  <si>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</si>
  <si>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</si>
  <si>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</si>
  <si>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</si>
  <si>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</si>
  <si>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</si>
  <si>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</si>
  <si>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</si>
  <si>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</si>
  <si>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</si>
  <si>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</si>
  <si>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</si>
  <si>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</si>
  <si>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</si>
  <si>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</si>
  <si>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</si>
  <si>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</si>
  <si>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</si>
  <si>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</si>
  <si>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</si>
  <si>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</si>
  <si>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</si>
  <si>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</si>
  <si>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</si>
  <si>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</si>
  <si>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</si>
  <si>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</si>
  <si>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</si>
  <si>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</si>
  <si>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</si>
  <si>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</si>
  <si>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</si>
  <si>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</si>
  <si>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</si>
  <si>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</si>
  <si>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</si>
  <si>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</si>
  <si>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</si>
  <si>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</si>
  <si>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</si>
  <si>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</si>
  <si>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</si>
  <si>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</si>
  <si>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</si>
  <si>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</si>
  <si>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</si>
  <si>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</si>
  <si>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</si>
  <si>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</si>
  <si>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</si>
  <si>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</si>
  <si>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</si>
  <si>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</si>
  <si>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</si>
  <si>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</si>
  <si>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</si>
  <si>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</si>
  <si>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</si>
  <si>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</si>
  <si>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</si>
  <si>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</si>
  <si>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</si>
  <si>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</si>
  <si>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</si>
  <si>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</si>
  <si>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</si>
  <si>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</si>
  <si>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</si>
  <si>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</si>
  <si>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</si>
  <si>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</si>
  <si>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</si>
  <si>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</si>
  <si>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</si>
  <si>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</si>
  <si>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</si>
  <si>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</si>
  <si>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</si>
  <si>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</si>
  <si>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</si>
  <si>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</si>
  <si>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</si>
  <si>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</si>
  <si>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</si>
  <si>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</si>
  <si>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</si>
  <si>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</si>
  <si>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</si>
  <si>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</si>
  <si>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</si>
  <si>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</si>
  <si>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</si>
  <si>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</si>
  <si>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</si>
  <si>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</si>
  <si>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</si>
  <si>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</si>
  <si>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</si>
  <si>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</si>
  <si>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</si>
  <si>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</si>
  <si>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</si>
  <si>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</si>
  <si>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</si>
  <si>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</si>
  <si>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</si>
  <si>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</si>
  <si>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</si>
  <si>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</si>
  <si>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</si>
  <si>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</si>
  <si>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</si>
  <si>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</si>
  <si>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</si>
  <si>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</si>
  <si>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</si>
  <si>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</si>
  <si>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</si>
  <si>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</si>
  <si>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</si>
  <si>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</si>
  <si>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</si>
  <si>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</si>
  <si>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</si>
  <si>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</si>
  <si>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</si>
  <si>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</si>
  <si>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</si>
  <si>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</si>
  <si>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</si>
  <si>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</si>
  <si>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</si>
  <si>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</si>
  <si>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</si>
  <si>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</si>
  <si>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</si>
  <si>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</si>
  <si>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</si>
  <si>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</si>
  <si>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</si>
  <si>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</si>
  <si>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</si>
  <si>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</si>
  <si>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</si>
  <si>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</si>
  <si>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</si>
  <si>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</si>
  <si>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</si>
  <si>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</si>
  <si>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</si>
  <si>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</si>
  <si>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</si>
  <si>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</si>
  <si>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</si>
  <si>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</si>
  <si>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</si>
  <si>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</si>
  <si>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</si>
  <si>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</si>
  <si>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</si>
  <si>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</si>
  <si>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</si>
  <si>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</si>
  <si>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</si>
  <si>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</si>
  <si>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</si>
  <si>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</si>
  <si>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</si>
  <si>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</si>
  <si>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</si>
  <si>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</si>
  <si>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</si>
  <si>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</si>
  <si>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</si>
  <si>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</si>
  <si>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</si>
  <si>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</si>
  <si>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</si>
  <si>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</si>
  <si>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</si>
  <si>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</si>
  <si>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</si>
  <si>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</si>
  <si>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</si>
  <si>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</si>
  <si>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</si>
  <si>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</si>
  <si>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</si>
  <si>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</si>
  <si>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</si>
  <si>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</si>
  <si>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</si>
  <si>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</si>
  <si>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</si>
  <si>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</si>
  <si>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</si>
  <si>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</si>
  <si>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</si>
  <si>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</si>
  <si>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</si>
  <si>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</si>
  <si>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</si>
  <si>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</si>
  <si>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</si>
  <si>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</si>
  <si>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</si>
  <si>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</si>
  <si>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</si>
  <si>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</si>
  <si>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</si>
  <si>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</si>
  <si>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</si>
  <si>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</si>
  <si>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</si>
  <si>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</si>
  <si>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</si>
  <si>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</si>
  <si>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</si>
  <si>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</si>
  <si>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</si>
  <si>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</si>
  <si>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</si>
  <si>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</si>
  <si>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</si>
  <si>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</si>
  <si>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</si>
  <si>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</si>
  <si>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</si>
  <si>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</si>
  <si>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</si>
  <si>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</si>
  <si>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</si>
  <si>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</si>
  <si>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</si>
  <si>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</si>
  <si>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</si>
  <si>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</si>
  <si>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</si>
  <si>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</si>
  <si>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</si>
  <si>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</si>
  <si>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</si>
  <si>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</si>
  <si>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</si>
  <si>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</si>
  <si>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</si>
  <si>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</si>
  <si>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</si>
  <si>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</si>
  <si>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</si>
  <si>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</si>
  <si>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</si>
  <si>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</si>
  <si>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</si>
  <si>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</si>
  <si>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</si>
  <si>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</si>
  <si>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</si>
  <si>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</si>
  <si>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</si>
  <si>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</si>
  <si>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</si>
  <si>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</si>
  <si>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</si>
  <si>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</si>
  <si>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</si>
  <si>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</si>
  <si>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</si>
  <si>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</si>
  <si>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</si>
  <si>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</si>
  <si>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</si>
  <si>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</si>
  <si>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</si>
  <si>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</si>
  <si>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</si>
  <si>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</si>
  <si>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</si>
  <si>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</si>
  <si>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</si>
  <si>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</si>
  <si>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</si>
  <si>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</si>
  <si>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</si>
  <si>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</si>
  <si>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</si>
  <si>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</si>
  <si>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</si>
  <si>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</si>
  <si>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</si>
  <si>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</si>
  <si>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</si>
  <si>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</si>
  <si>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</si>
  <si>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</si>
  <si>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</si>
  <si>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</si>
  <si>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</si>
  <si>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</si>
  <si>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</si>
  <si>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</si>
  <si>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</si>
  <si>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</si>
  <si>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</si>
  <si>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</si>
  <si>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</si>
  <si>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</si>
  <si>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</si>
  <si>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</si>
  <si>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</si>
  <si>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</si>
  <si>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</si>
  <si>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</si>
  <si>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</si>
  <si>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</si>
  <si>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</si>
  <si>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</si>
  <si>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</si>
  <si>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</si>
  <si>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</si>
  <si>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</si>
  <si>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</si>
  <si>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</si>
  <si>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</si>
  <si>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</si>
  <si>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</si>
  <si>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</si>
  <si>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</si>
  <si>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</si>
  <si>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</si>
  <si>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</si>
  <si>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</si>
  <si>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</si>
  <si>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</si>
  <si>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</si>
  <si>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</si>
  <si>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</si>
  <si>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</si>
  <si>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</si>
  <si>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</si>
  <si>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</si>
  <si>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</si>
  <si>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</si>
  <si>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</si>
  <si>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</si>
  <si>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</si>
  <si>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</si>
  <si>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</si>
  <si>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</si>
  <si>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</si>
  <si>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</si>
  <si>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</si>
  <si>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</si>
  <si>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</si>
  <si>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</si>
  <si>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</si>
  <si>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</si>
  <si>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</si>
  <si>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</si>
  <si>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</si>
  <si>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</si>
  <si>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</si>
  <si>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</si>
  <si>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</si>
  <si>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</si>
  <si>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</si>
  <si>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</si>
  <si>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</si>
  <si>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</si>
  <si>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</si>
  <si>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</si>
  <si>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</si>
  <si>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</si>
  <si>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</si>
  <si>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</si>
  <si>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</si>
  <si>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</si>
  <si>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</si>
  <si>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</si>
  <si>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</si>
  <si>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</si>
  <si>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</si>
  <si>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</si>
  <si>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</si>
  <si>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</si>
  <si>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</si>
  <si>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</si>
  <si>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</si>
  <si>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</si>
  <si>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</si>
  <si>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</si>
  <si>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</si>
  <si>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</si>
  <si>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</si>
  <si>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</si>
  <si>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</si>
  <si>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</si>
  <si>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</si>
  <si>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</si>
  <si>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</si>
  <si>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</si>
  <si>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</si>
  <si>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</si>
  <si>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</si>
  <si>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</si>
  <si>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</si>
  <si>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</si>
  <si>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</si>
  <si>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</si>
  <si>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</si>
  <si>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</si>
  <si>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</si>
  <si>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</si>
  <si>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</si>
  <si>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</si>
  <si>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</si>
  <si>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</si>
  <si>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</si>
  <si>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</si>
  <si>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</si>
  <si>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</si>
  <si>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</si>
  <si>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</si>
  <si>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</si>
  <si>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</si>
  <si>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</si>
  <si>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</si>
  <si>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</si>
  <si>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</si>
  <si>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</si>
  <si>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</si>
  <si>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</si>
  <si>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</si>
  <si>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</si>
  <si>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</si>
  <si>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</si>
  <si>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</si>
  <si>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</si>
  <si>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</si>
  <si>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</si>
  <si>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</si>
  <si>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</si>
  <si>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</si>
  <si>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</si>
  <si>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</si>
  <si>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</si>
  <si>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</si>
  <si>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</si>
  <si>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</si>
  <si>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</si>
  <si>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</si>
  <si>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</si>
  <si>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</si>
  <si>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</si>
  <si>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</si>
  <si>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</si>
  <si>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</si>
  <si>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</si>
  <si>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</si>
  <si>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</si>
  <si>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</si>
  <si>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</si>
  <si>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</si>
  <si>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</si>
  <si>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</si>
  <si>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</si>
  <si>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</si>
  <si>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</si>
  <si>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</si>
  <si>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</si>
  <si>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</si>
  <si>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</si>
  <si>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</si>
  <si>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</si>
  <si>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</si>
  <si>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</si>
  <si>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</si>
  <si>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</si>
  <si>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</si>
  <si>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</si>
  <si>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</si>
  <si>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</si>
  <si>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</si>
  <si>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</si>
  <si>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</si>
  <si>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</si>
  <si>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</si>
  <si>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</si>
  <si>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</si>
  <si>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</si>
  <si>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</si>
  <si>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</si>
  <si>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</si>
  <si>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</si>
  <si>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</si>
  <si>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</si>
  <si>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</si>
  <si>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</si>
  <si>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</si>
  <si>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</si>
  <si>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</si>
  <si>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</si>
  <si>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</si>
  <si>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</si>
  <si>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</si>
  <si>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</si>
  <si>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</si>
  <si>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</si>
  <si>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</si>
  <si>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</si>
  <si>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</si>
  <si>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</si>
  <si>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</si>
  <si>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</si>
  <si>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</si>
  <si>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</si>
  <si>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</si>
  <si>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</si>
  <si>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</si>
  <si>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</si>
  <si>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</si>
  <si>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</si>
  <si>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</si>
  <si>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</si>
  <si>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</si>
  <si>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</si>
  <si>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</si>
  <si>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</si>
  <si>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</si>
  <si>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</si>
  <si>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</si>
  <si>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</si>
  <si>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</si>
  <si>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</si>
  <si>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</si>
  <si>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</si>
  <si>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</si>
  <si>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</si>
  <si>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</si>
  <si>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</si>
  <si>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</si>
  <si>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</si>
  <si>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</si>
  <si>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</si>
  <si>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</si>
  <si>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</si>
  <si>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</si>
  <si>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</si>
  <si>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</si>
  <si>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</si>
  <si>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</si>
  <si>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</si>
  <si>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</si>
  <si>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</si>
  <si>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</si>
  <si>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</si>
  <si>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</si>
  <si>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</si>
  <si>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</si>
  <si>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</si>
  <si>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</si>
  <si>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</si>
  <si>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</si>
  <si>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</si>
  <si>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</si>
  <si>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</si>
  <si>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</si>
  <si>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</si>
  <si>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</si>
  <si>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</si>
  <si>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</si>
  <si>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</si>
  <si>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</si>
  <si>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</si>
  <si>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</si>
  <si>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</si>
  <si>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</si>
  <si>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</si>
  <si>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</si>
  <si>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</si>
  <si>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</si>
  <si>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</si>
  <si>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</si>
  <si>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</si>
  <si>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</si>
  <si>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</si>
  <si>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</si>
  <si>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</si>
  <si>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</si>
  <si>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</si>
  <si>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</si>
  <si>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</si>
  <si>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</si>
  <si>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</si>
  <si>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</si>
  <si>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</si>
  <si>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</si>
  <si>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</si>
  <si>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</si>
  <si>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</si>
  <si>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</si>
  <si>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</si>
  <si>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</si>
  <si>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</si>
  <si>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</si>
  <si>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</si>
  <si>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</si>
  <si>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</si>
  <si>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</si>
  <si>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</si>
  <si>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</si>
  <si>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</si>
  <si>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</si>
  <si>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</si>
  <si>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</si>
  <si>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</si>
  <si>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</si>
  <si>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</si>
  <si>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</si>
  <si>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</si>
  <si>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</si>
  <si>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</si>
  <si>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</si>
  <si>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</si>
  <si>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</si>
  <si>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</si>
  <si>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</si>
  <si>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</si>
  <si>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</si>
  <si>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</si>
  <si>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</si>
  <si>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</si>
  <si>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</si>
  <si>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</si>
  <si>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</si>
  <si>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</si>
  <si>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</si>
  <si>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</si>
  <si>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</si>
  <si>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</si>
  <si>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</si>
  <si>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</si>
  <si>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</si>
  <si>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</si>
  <si>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</si>
  <si>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</si>
  <si>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</si>
  <si>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</si>
  <si>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</si>
  <si>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</si>
  <si>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</si>
  <si>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</si>
  <si>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</si>
  <si>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</si>
  <si>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</si>
  <si>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</si>
  <si>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</si>
  <si>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</si>
  <si>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</si>
  <si>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</si>
  <si>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</si>
  <si>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</si>
  <si>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</si>
  <si>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</si>
  <si>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</si>
  <si>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</si>
  <si>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</si>
  <si>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</si>
  <si>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</si>
  <si>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</si>
  <si>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</si>
  <si>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</si>
  <si>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</si>
  <si>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</si>
  <si>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</si>
  <si>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</si>
  <si>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</si>
  <si>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</si>
  <si>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</si>
  <si>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</si>
  <si>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</si>
  <si>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</si>
  <si>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</si>
  <si>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</si>
  <si>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</si>
  <si>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</si>
  <si>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</si>
  <si>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</si>
  <si>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</si>
  <si>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</si>
  <si>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</si>
  <si>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</si>
  <si>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</si>
  <si>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</si>
  <si>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</si>
  <si>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</si>
  <si>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</si>
  <si>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</si>
  <si>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</si>
  <si>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</si>
  <si>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</si>
  <si>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</si>
  <si>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</si>
  <si>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</si>
  <si>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</si>
  <si>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</si>
  <si>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</si>
  <si>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</si>
  <si>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</si>
  <si>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</si>
  <si>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</si>
  <si>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</si>
  <si>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</si>
  <si>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</si>
  <si>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</si>
  <si>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</si>
  <si>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</si>
  <si>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</si>
  <si>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</si>
  <si>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</si>
  <si>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</si>
  <si>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</si>
  <si>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</si>
  <si>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</si>
  <si>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</si>
  <si>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</si>
  <si>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</si>
  <si>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</si>
  <si>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</si>
  <si>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</si>
  <si>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</si>
  <si>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</si>
  <si>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</si>
  <si>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</si>
  <si>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</si>
  <si>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</si>
  <si>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</si>
  <si>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</si>
  <si>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</si>
  <si>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</si>
  <si>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</si>
  <si>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</si>
  <si>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</si>
  <si>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</si>
  <si>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</si>
  <si>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</si>
  <si>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</si>
  <si>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</si>
  <si>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</si>
  <si>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</si>
  <si>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</si>
  <si>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</si>
  <si>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</si>
  <si>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</si>
  <si>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</si>
  <si>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</si>
  <si>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</si>
  <si>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</si>
  <si>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</si>
  <si>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</si>
  <si>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</si>
  <si>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</si>
  <si>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</si>
  <si>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</si>
  <si>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</si>
  <si>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</si>
  <si>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</si>
  <si>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</si>
  <si>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</si>
  <si>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</si>
  <si>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</si>
  <si>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</si>
  <si>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</si>
  <si>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</si>
  <si>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</si>
  <si>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</si>
  <si>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</si>
  <si>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</si>
  <si>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</si>
  <si>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</si>
  <si>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</si>
  <si>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</si>
  <si>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</si>
  <si>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</si>
  <si>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</si>
  <si>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</si>
  <si>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</si>
  <si>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</si>
  <si>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</si>
  <si>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</si>
  <si>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</si>
  <si>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</si>
  <si>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</si>
  <si>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</si>
  <si>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</si>
  <si>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</si>
  <si>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</si>
  <si>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</si>
  <si>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</si>
  <si>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</si>
  <si>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</si>
  <si>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</si>
  <si>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</si>
  <si>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</si>
  <si>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</si>
  <si>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</si>
  <si>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</si>
  <si>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</si>
  <si>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</si>
  <si>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</si>
  <si>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</si>
  <si>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</si>
  <si>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</si>
  <si>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</si>
  <si>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</si>
  <si>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</si>
  <si>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</si>
  <si>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</si>
  <si>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</si>
  <si>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</si>
  <si>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</si>
  <si>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</si>
  <si>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</si>
  <si>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</si>
  <si>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</si>
  <si>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</si>
  <si>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</si>
  <si>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</si>
  <si>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</si>
  <si>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</si>
  <si>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</si>
  <si>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</si>
  <si>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</si>
  <si>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</si>
  <si>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</si>
  <si>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</si>
  <si>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</si>
  <si>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</si>
  <si>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</si>
  <si>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</si>
  <si>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</si>
  <si>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</si>
  <si>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</si>
  <si>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</si>
  <si>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</si>
  <si>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</si>
  <si>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</si>
  <si>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</si>
  <si>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</si>
  <si>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</si>
  <si>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</si>
  <si>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</si>
  <si>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</si>
  <si>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</si>
  <si>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</si>
  <si>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</si>
  <si>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</si>
  <si>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</si>
  <si>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</si>
  <si>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</si>
  <si>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</si>
  <si>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</si>
  <si>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</si>
  <si>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</si>
  <si>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</si>
  <si>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</si>
  <si>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</si>
  <si>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</si>
  <si>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</si>
  <si>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</si>
  <si>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</si>
  <si>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</si>
  <si>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</si>
  <si>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</si>
  <si>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</si>
  <si>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</si>
  <si>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</si>
  <si>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</si>
  <si>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</si>
  <si>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</si>
  <si>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</si>
  <si>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</si>
  <si>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</si>
  <si>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</si>
  <si>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</si>
  <si>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</si>
  <si>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</si>
  <si>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</si>
  <si>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</si>
  <si>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</si>
  <si>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</si>
  <si>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</si>
  <si>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</si>
  <si>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</si>
  <si>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</si>
  <si>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</si>
  <si>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</si>
  <si>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</si>
  <si>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</si>
  <si>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</si>
  <si>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</si>
  <si>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</si>
  <si>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</si>
  <si>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</si>
  <si>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</si>
  <si>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</si>
  <si>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</si>
  <si>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</si>
  <si>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</si>
  <si>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</si>
  <si>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</si>
  <si>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</si>
  <si>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</si>
  <si>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</si>
  <si>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</si>
  <si>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</si>
  <si>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</si>
  <si>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</si>
  <si>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</si>
  <si>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</si>
  <si>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</si>
  <si>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</si>
  <si>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</si>
  <si>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</si>
  <si>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</si>
  <si>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</si>
  <si>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</si>
  <si>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</si>
  <si>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</si>
  <si>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</si>
  <si>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</si>
  <si>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</si>
  <si>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</si>
  <si>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</si>
  <si>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</si>
  <si>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</si>
  <si>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</si>
  <si>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</si>
  <si>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</si>
  <si>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</si>
  <si>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</si>
  <si>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</si>
  <si>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</si>
  <si>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</si>
  <si>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</si>
  <si>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</si>
  <si>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</si>
  <si>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</si>
  <si>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</si>
  <si>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</si>
  <si>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</si>
  <si>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</si>
  <si>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</si>
  <si>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</si>
  <si>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</si>
  <si>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</si>
  <si>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</si>
  <si>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</si>
  <si>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</si>
  <si>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</si>
  <si>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</si>
  <si>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</si>
  <si>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</si>
  <si>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</si>
  <si>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</si>
  <si>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</si>
  <si>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</si>
  <si>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</si>
  <si>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</si>
  <si>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</si>
  <si>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</si>
  <si>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</si>
  <si>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</si>
  <si>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</si>
  <si>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</si>
  <si>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</si>
  <si>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</si>
  <si>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</si>
  <si>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</si>
  <si>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</si>
  <si>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</si>
  <si>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</si>
  <si>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</si>
  <si>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</si>
  <si>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</si>
  <si>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</si>
  <si>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</si>
  <si>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</si>
  <si>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</si>
  <si>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</si>
  <si>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</si>
  <si>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</si>
  <si>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</si>
  <si>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</si>
  <si>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</si>
  <si>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</si>
  <si>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</si>
  <si>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</si>
  <si>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</si>
  <si>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</si>
  <si>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</si>
  <si>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</si>
  <si>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</si>
  <si>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</si>
  <si>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</si>
  <si>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</si>
  <si>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</si>
  <si>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</si>
  <si>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</si>
  <si>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</si>
  <si>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</si>
  <si>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</si>
  <si>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</si>
  <si>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</si>
  <si>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</si>
  <si>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</si>
  <si>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</si>
  <si>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</si>
  <si>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</si>
  <si>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</si>
  <si>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</si>
  <si>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</si>
  <si>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</si>
  <si>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</si>
  <si>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</si>
  <si>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</si>
  <si>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</si>
  <si>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</si>
  <si>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</si>
  <si>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</si>
  <si>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</si>
  <si>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</si>
  <si>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</si>
  <si>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</si>
  <si>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</si>
  <si>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</si>
  <si>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</si>
  <si>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</si>
  <si>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</si>
  <si>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</si>
  <si>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</si>
  <si>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</si>
  <si>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</si>
  <si>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</si>
  <si>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</si>
  <si>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</si>
  <si>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</si>
  <si>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</si>
  <si>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</si>
  <si>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</si>
  <si>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</si>
  <si>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</si>
  <si>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</si>
  <si>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</si>
  <si>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</si>
  <si>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</si>
  <si>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</si>
  <si>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</si>
  <si>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</si>
  <si>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</si>
  <si>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</si>
  <si>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</si>
  <si>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</si>
  <si>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</si>
  <si>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</si>
  <si>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</si>
  <si>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</si>
  <si>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</si>
  <si>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</si>
  <si>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</si>
  <si>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</si>
  <si>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</si>
  <si>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</si>
  <si>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</si>
  <si>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</si>
  <si>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</si>
  <si>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</si>
  <si>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</si>
  <si>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</si>
  <si>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</si>
  <si>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</si>
  <si>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</si>
  <si>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</si>
  <si>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</si>
  <si>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</si>
  <si>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</si>
  <si>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</si>
  <si>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</si>
  <si>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</si>
  <si>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</si>
  <si>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</si>
  <si>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</si>
  <si>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</si>
  <si>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</si>
  <si>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</si>
  <si>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</si>
  <si>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</si>
  <si>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</si>
  <si>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</si>
  <si>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</si>
  <si>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</si>
  <si>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</si>
  <si>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</si>
  <si>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</si>
  <si>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</si>
  <si>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</si>
  <si>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</si>
  <si>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</si>
  <si>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</si>
  <si>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</si>
  <si>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</si>
  <si>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</si>
  <si>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</si>
  <si>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</si>
  <si>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</si>
  <si>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</si>
  <si>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</si>
  <si>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</si>
  <si>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</si>
  <si>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</si>
  <si>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</si>
  <si>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</si>
  <si>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</si>
  <si>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</si>
  <si>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</si>
  <si>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</si>
  <si>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</si>
  <si>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</si>
  <si>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</si>
  <si>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</si>
  <si>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</si>
  <si>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</si>
  <si>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</si>
  <si>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</si>
  <si>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</si>
  <si>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</si>
  <si>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</si>
  <si>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</si>
  <si>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</si>
  <si>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</si>
  <si>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</si>
  <si>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</si>
  <si>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</si>
  <si>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</si>
  <si>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</si>
  <si>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</si>
  <si>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</si>
  <si>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</si>
  <si>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</si>
  <si>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</si>
  <si>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</si>
  <si>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</si>
  <si>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</si>
  <si>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</si>
  <si>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</si>
  <si>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</si>
  <si>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</si>
  <si>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</si>
  <si>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</si>
  <si>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</si>
  <si>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</si>
  <si>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</si>
  <si>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</si>
  <si>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</si>
  <si>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</si>
  <si>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</si>
  <si>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</si>
  <si>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</si>
  <si>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</si>
  <si>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</si>
  <si>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</si>
  <si>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</si>
  <si>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</si>
  <si>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</si>
  <si>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</si>
  <si>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</si>
  <si>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</si>
  <si>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</si>
  <si>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</si>
  <si>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</si>
  <si>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</si>
  <si>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</si>
  <si>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</si>
  <si>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</si>
  <si>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</si>
  <si>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</si>
  <si>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</si>
  <si>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</si>
  <si>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</si>
  <si>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</si>
  <si>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</si>
  <si>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</si>
  <si>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</si>
  <si>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</si>
  <si>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</si>
  <si>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</si>
  <si>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</si>
  <si>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</si>
  <si>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</si>
  <si>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</si>
  <si>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</si>
  <si>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</si>
  <si>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</si>
  <si>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</si>
  <si>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</si>
  <si>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</si>
  <si>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</si>
  <si>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</si>
  <si>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</si>
  <si>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</si>
  <si>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</si>
  <si>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</si>
  <si>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</si>
  <si>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</si>
  <si>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</si>
  <si>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</si>
  <si>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</si>
  <si>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</si>
  <si>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</si>
  <si>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</si>
  <si>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</si>
  <si>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</si>
  <si>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</si>
  <si>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</si>
  <si>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</si>
  <si>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</si>
  <si>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</si>
  <si>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</si>
  <si>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</si>
  <si>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</si>
  <si>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</si>
  <si>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</si>
  <si>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</si>
  <si>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</si>
  <si>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</si>
  <si>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</si>
  <si>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</si>
  <si>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</si>
  <si>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</si>
  <si>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</si>
  <si>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</si>
  <si>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</si>
  <si>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</si>
  <si>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</si>
  <si>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</si>
  <si>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</si>
  <si>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</si>
  <si>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</si>
  <si>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</si>
  <si>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</si>
  <si>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</si>
  <si>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</si>
  <si>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</si>
  <si>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</si>
  <si>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</si>
  <si>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</si>
  <si>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</si>
  <si>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</si>
  <si>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</si>
  <si>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</si>
  <si>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</si>
  <si>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</si>
  <si>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</si>
  <si>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</si>
  <si>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</si>
  <si>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</si>
  <si>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</si>
  <si>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</si>
  <si>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</si>
  <si>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</si>
  <si>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</si>
  <si>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</si>
  <si>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</si>
  <si>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</si>
  <si>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</si>
  <si>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</si>
  <si>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</si>
  <si>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</si>
  <si>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</si>
  <si>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</si>
  <si>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</si>
  <si>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</si>
  <si>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</si>
  <si>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</si>
  <si>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</si>
  <si>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</si>
  <si>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</si>
  <si>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</si>
  <si>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</si>
  <si>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</si>
  <si>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</si>
  <si>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</si>
  <si>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</si>
  <si>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</si>
  <si>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</si>
  <si>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</si>
  <si>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</si>
  <si>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</si>
  <si>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</si>
  <si>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</si>
  <si>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</si>
  <si>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</si>
  <si>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</si>
  <si>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</si>
  <si>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</si>
  <si>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</si>
  <si>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</si>
  <si>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</si>
  <si>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</si>
  <si>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</si>
  <si>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</si>
  <si>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</si>
  <si>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</si>
  <si>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</si>
  <si>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</si>
  <si>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</si>
  <si>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</si>
  <si>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</si>
  <si>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</si>
  <si>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</si>
  <si>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</si>
  <si>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</si>
  <si>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</si>
  <si>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</si>
  <si>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</si>
  <si>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</si>
  <si>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</si>
  <si>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</si>
  <si>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</si>
  <si>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</si>
  <si>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</si>
  <si>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</si>
  <si>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</si>
  <si>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</si>
  <si>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</si>
  <si>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</si>
  <si>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</si>
  <si>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</si>
  <si>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</si>
  <si>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</si>
  <si>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</si>
  <si>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</si>
  <si>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</si>
  <si>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</si>
  <si>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</si>
  <si>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</si>
  <si>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</si>
  <si>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</si>
  <si>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</si>
  <si>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</si>
  <si>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</si>
  <si>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</si>
  <si>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</si>
  <si>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</si>
  <si>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</si>
  <si>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</si>
  <si>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</si>
  <si>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</si>
  <si>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</si>
  <si>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</si>
  <si>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</si>
  <si>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</si>
  <si>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</si>
  <si>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</si>
  <si>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</si>
  <si>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</si>
  <si>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</si>
  <si>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</si>
  <si>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</si>
  <si>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</si>
  <si>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</si>
  <si>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</si>
  <si>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</si>
  <si>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</si>
  <si>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</si>
  <si>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</si>
  <si>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</si>
  <si>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</si>
  <si>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</si>
  <si>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</si>
  <si>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</si>
  <si>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</si>
  <si>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</si>
  <si>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</si>
  <si>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</si>
  <si>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</si>
  <si>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</si>
  <si>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</si>
  <si>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</si>
  <si>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</si>
  <si>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</si>
  <si>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</si>
  <si>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</si>
  <si>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</si>
  <si>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</si>
  <si>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</si>
  <si>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</si>
  <si>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</si>
  <si>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</si>
  <si>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</si>
  <si>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</si>
  <si>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</si>
  <si>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</si>
  <si>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</si>
  <si>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</si>
  <si>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</si>
  <si>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</si>
  <si>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</si>
  <si>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</si>
  <si>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</si>
  <si>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</si>
  <si>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</si>
  <si>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</si>
  <si>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</si>
  <si>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</si>
  <si>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</si>
  <si>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</si>
  <si>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</si>
  <si>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</si>
  <si>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</si>
  <si>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</si>
  <si>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</si>
  <si>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</si>
  <si>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</si>
  <si>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</si>
  <si>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</si>
  <si>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</si>
  <si>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</si>
  <si>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</si>
  <si>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</si>
  <si>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</si>
  <si>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</si>
  <si>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</si>
  <si>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</si>
  <si>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</si>
  <si>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</si>
  <si>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</si>
  <si>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</si>
  <si>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</si>
  <si>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</si>
  <si>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</si>
  <si>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</si>
  <si>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</si>
  <si>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</si>
  <si>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</si>
  <si>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</si>
  <si>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</si>
  <si>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</si>
  <si>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</si>
  <si>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</si>
  <si>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</si>
  <si>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</si>
  <si>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</si>
  <si>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</si>
  <si>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</si>
  <si>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</si>
  <si>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</si>
  <si>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</si>
  <si>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</si>
  <si>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</si>
  <si>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</si>
  <si>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</si>
  <si>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</si>
  <si>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</si>
  <si>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</si>
  <si>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</si>
  <si>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</si>
  <si>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</si>
  <si>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</si>
  <si>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</si>
  <si>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</si>
  <si>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</si>
  <si>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</si>
  <si>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</si>
  <si>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</si>
  <si>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</si>
  <si>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</si>
  <si>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</si>
  <si>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</si>
  <si>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</si>
  <si>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</si>
  <si>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</si>
  <si>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</si>
  <si>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</si>
  <si>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</si>
  <si>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</si>
  <si>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</si>
  <si>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</si>
  <si>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</si>
  <si>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</si>
  <si>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</si>
  <si>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</si>
  <si>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</si>
  <si>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</si>
  <si>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</si>
  <si>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</si>
  <si>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</si>
  <si>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</si>
  <si>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</si>
  <si>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</si>
  <si>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</si>
  <si>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</si>
  <si>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</si>
  <si>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</si>
  <si>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</si>
  <si>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</si>
  <si>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</si>
  <si>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</si>
  <si>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</si>
  <si>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</si>
  <si>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</si>
  <si>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</si>
  <si>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</si>
  <si>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</si>
  <si>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</si>
  <si>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</si>
  <si>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</si>
  <si>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</si>
  <si>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</si>
  <si>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</si>
  <si>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</si>
  <si>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</si>
  <si>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</si>
  <si>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</si>
  <si>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</si>
  <si>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</si>
  <si>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</si>
  <si>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</si>
  <si>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</si>
  <si>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</si>
  <si>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</si>
  <si>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</si>
  <si>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</si>
  <si>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</si>
  <si>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</si>
  <si>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</si>
  <si>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</si>
  <si>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</si>
  <si>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</si>
  <si>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</si>
  <si>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</si>
  <si>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</si>
  <si>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</si>
  <si>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</si>
  <si>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</si>
  <si>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</si>
  <si>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</si>
  <si>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</si>
  <si>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</si>
  <si>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</si>
  <si>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</si>
  <si>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</si>
  <si>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</si>
  <si>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</si>
  <si>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</si>
  <si>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</si>
  <si>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</si>
  <si>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</si>
  <si>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</si>
  <si>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</si>
  <si>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</si>
  <si>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</si>
  <si>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</si>
  <si>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</si>
  <si>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</si>
  <si>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</si>
  <si>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</si>
  <si>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</si>
  <si>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</si>
  <si>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</si>
  <si>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</si>
  <si>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</si>
  <si>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</si>
  <si>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</si>
  <si>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</si>
  <si>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</si>
  <si>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</si>
  <si>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</si>
  <si>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</si>
  <si>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</si>
  <si>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</si>
  <si>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</si>
  <si>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</si>
  <si>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</si>
  <si>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</si>
  <si>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</si>
  <si>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</si>
  <si>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</si>
  <si>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</si>
  <si>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</si>
  <si>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</si>
  <si>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</si>
  <si>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</si>
  <si>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</si>
  <si>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</si>
  <si>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</si>
  <si>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</si>
  <si>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</si>
  <si>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</si>
  <si>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</si>
  <si>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</si>
  <si>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</si>
  <si>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</si>
  <si>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</si>
  <si>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</si>
  <si>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</si>
  <si>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</si>
  <si>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</si>
  <si>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</si>
  <si>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</si>
  <si>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</si>
  <si>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</si>
  <si>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</si>
  <si>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</si>
  <si>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</si>
  <si>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</si>
  <si>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</si>
  <si>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</si>
  <si>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</si>
  <si>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</si>
  <si>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</si>
  <si>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</si>
  <si>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</si>
  <si>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</si>
  <si>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</si>
  <si>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</si>
  <si>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</si>
  <si>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</si>
  <si>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</si>
  <si>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</si>
  <si>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</si>
  <si>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</si>
  <si>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</si>
  <si>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</si>
  <si>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</si>
  <si>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</si>
  <si>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</si>
  <si>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</si>
  <si>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</si>
  <si>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</si>
  <si>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</si>
  <si>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</si>
  <si>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</si>
  <si>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</si>
  <si>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</si>
  <si>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</si>
  <si>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</si>
  <si>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</si>
  <si>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</si>
  <si>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</si>
  <si>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</si>
  <si>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</si>
  <si>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</si>
  <si>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</si>
  <si>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</si>
  <si>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</si>
  <si>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</si>
  <si>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</si>
  <si>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</si>
  <si>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</si>
  <si>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</si>
  <si>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</si>
  <si>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</si>
  <si>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</si>
  <si>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</si>
  <si>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</si>
  <si>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</si>
  <si>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</si>
  <si>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</si>
  <si>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</si>
  <si>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</si>
  <si>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</si>
  <si>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</si>
  <si>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</si>
  <si>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</si>
  <si>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</si>
  <si>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</si>
  <si>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</si>
  <si>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</si>
  <si>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</si>
  <si>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</si>
  <si>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</si>
  <si>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</si>
  <si>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</si>
  <si>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</si>
  <si>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</si>
  <si>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</si>
  <si>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</si>
  <si>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</si>
  <si>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</si>
  <si>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</si>
  <si>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</si>
  <si>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</si>
  <si>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</si>
  <si>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</si>
  <si>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</si>
  <si>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</si>
  <si>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</si>
  <si>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</si>
  <si>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</si>
  <si>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</si>
  <si>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</si>
  <si>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</si>
  <si>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</si>
  <si>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</si>
  <si>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</si>
  <si>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</si>
  <si>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</si>
  <si>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</si>
  <si>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</si>
  <si>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</si>
  <si>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</si>
  <si>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</si>
  <si>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</si>
  <si>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</si>
  <si>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</si>
  <si>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</si>
  <si>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</si>
  <si>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</si>
  <si>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</si>
  <si>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</si>
  <si>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</si>
  <si>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</si>
  <si>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</si>
  <si>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</si>
  <si>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</si>
  <si>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</si>
  <si>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</si>
  <si>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</si>
  <si>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</si>
  <si>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</si>
  <si>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</si>
  <si>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</si>
  <si>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</si>
  <si>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</si>
  <si>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</si>
  <si>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</si>
  <si>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</si>
  <si>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</si>
  <si>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</si>
  <si>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</si>
  <si>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</si>
  <si>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</si>
  <si>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</si>
  <si>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</si>
  <si>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</si>
  <si>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</si>
  <si>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</si>
  <si>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</si>
  <si>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</si>
  <si>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</si>
  <si>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</si>
  <si>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</si>
  <si>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</si>
  <si>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</si>
  <si>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</si>
  <si>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</si>
  <si>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</si>
  <si>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</si>
  <si>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</si>
  <si>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</si>
  <si>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</si>
  <si>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</si>
  <si>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</si>
  <si>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</si>
  <si>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</si>
  <si>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</si>
  <si>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</si>
  <si>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</si>
  <si>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</si>
  <si>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</si>
  <si>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</si>
  <si>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</si>
  <si>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</si>
  <si>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</si>
  <si>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</si>
  <si>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</si>
  <si>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</si>
  <si>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</si>
  <si>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</si>
  <si>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</si>
  <si>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</si>
  <si>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</si>
  <si>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</si>
  <si>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</si>
  <si>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</si>
  <si>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</si>
  <si>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</si>
  <si>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</si>
  <si>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</si>
  <si>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</si>
  <si>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</si>
  <si>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</si>
  <si>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</si>
  <si>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</si>
  <si>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</si>
  <si>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</si>
  <si>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</si>
  <si>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</si>
  <si>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</si>
  <si>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</si>
  <si>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</si>
  <si>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</si>
  <si>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</si>
  <si>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</si>
  <si>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</si>
  <si>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</si>
  <si>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</si>
  <si>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</si>
  <si>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</si>
  <si>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</si>
  <si>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</si>
  <si>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</si>
  <si>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</si>
  <si>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</si>
  <si>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</si>
  <si>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</si>
  <si>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</si>
  <si>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</si>
  <si>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</si>
  <si>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</si>
  <si>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</si>
  <si>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</si>
  <si>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</si>
  <si>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</si>
  <si>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</si>
  <si>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</si>
  <si>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</si>
  <si>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</si>
  <si>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</si>
  <si>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</si>
  <si>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</si>
  <si>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</si>
  <si>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</si>
  <si>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</si>
  <si>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</si>
  <si>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</si>
  <si>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</si>
  <si>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</si>
  <si>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</si>
  <si>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</si>
  <si>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</si>
  <si>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</si>
  <si>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</si>
  <si>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</si>
  <si>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</si>
  <si>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</si>
  <si>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</si>
  <si>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</si>
  <si>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</si>
  <si>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</si>
  <si>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</si>
  <si>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</si>
  <si>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</si>
  <si>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</si>
  <si>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</si>
  <si>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</si>
  <si>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</si>
  <si>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</si>
  <si>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</si>
  <si>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</si>
  <si>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</si>
  <si>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</si>
  <si>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</si>
  <si>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</si>
  <si>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</si>
  <si>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</si>
  <si>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</si>
  <si>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</si>
  <si>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</si>
  <si>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</si>
  <si>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</si>
  <si>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</si>
  <si>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</si>
  <si>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</si>
  <si>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</si>
  <si>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</si>
  <si>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</si>
  <si>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</si>
  <si>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</si>
  <si>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</si>
  <si>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</si>
  <si>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</si>
  <si>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</si>
  <si>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</si>
  <si>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</si>
  <si>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</si>
  <si>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</si>
  <si>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</si>
  <si>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</si>
  <si>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</si>
  <si>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</si>
  <si>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</si>
  <si>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</si>
  <si>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</si>
  <si>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</si>
  <si>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</si>
  <si>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</si>
  <si>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</si>
  <si>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</si>
  <si>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</si>
  <si>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</si>
  <si>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</si>
  <si>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</si>
  <si>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</si>
  <si>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</si>
  <si>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</si>
  <si>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</si>
  <si>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</si>
  <si>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</si>
  <si>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</si>
  <si>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</si>
  <si>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</si>
  <si>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</si>
  <si>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</si>
  <si>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</si>
  <si>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</si>
  <si>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</si>
  <si>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</si>
  <si>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</si>
  <si>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</si>
  <si>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</si>
  <si>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</si>
  <si>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</si>
  <si>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</si>
  <si>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</si>
  <si>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</si>
  <si>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</si>
  <si>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</si>
  <si>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</si>
  <si>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</si>
  <si>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</si>
  <si>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</si>
  <si>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</si>
  <si>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</si>
  <si>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</si>
  <si>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</si>
  <si>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</si>
  <si>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</si>
  <si>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</si>
  <si>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</si>
  <si>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</si>
  <si>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</si>
  <si>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</si>
  <si>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</si>
  <si>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</si>
  <si>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</si>
  <si>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</si>
  <si>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</si>
  <si>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</si>
  <si>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</si>
  <si>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</si>
  <si>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</si>
  <si>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</si>
  <si>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</si>
  <si>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</si>
  <si>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</si>
  <si>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</si>
  <si>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</si>
  <si>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</si>
  <si>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</si>
  <si>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</si>
  <si>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</si>
  <si>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</si>
  <si>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</si>
  <si>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</si>
  <si>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</si>
  <si>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</si>
  <si>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</si>
  <si>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</si>
  <si>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</si>
  <si>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</si>
  <si>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</si>
  <si>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</si>
  <si>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</si>
  <si>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</si>
  <si>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</si>
  <si>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</si>
  <si>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</si>
  <si>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</si>
  <si>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</si>
  <si>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</si>
  <si>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</si>
  <si>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</si>
  <si>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</si>
  <si>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</si>
  <si>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</si>
  <si>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</si>
  <si>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</si>
  <si>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</si>
  <si>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</si>
  <si>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</si>
  <si>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</si>
  <si>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</si>
  <si>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</si>
  <si>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</si>
  <si>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</si>
  <si>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</si>
  <si>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</si>
  <si>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</si>
  <si>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</si>
  <si>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</si>
  <si>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</si>
  <si>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</si>
  <si>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</si>
  <si>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</si>
  <si>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</si>
  <si>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</si>
  <si>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</si>
  <si>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</si>
  <si>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</si>
  <si>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</si>
  <si>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</si>
  <si>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</si>
  <si>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</si>
  <si>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</si>
  <si>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</si>
  <si>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</si>
  <si>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</si>
  <si>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</si>
  <si>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</si>
  <si>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</si>
  <si>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</si>
  <si>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</si>
  <si>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</si>
  <si>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</si>
  <si>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</si>
  <si>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</si>
  <si>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</si>
  <si>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</si>
  <si>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</si>
  <si>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</si>
  <si>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</si>
  <si>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</si>
  <si>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</si>
  <si>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</si>
  <si>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</si>
  <si>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</si>
  <si>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</si>
  <si>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</si>
  <si>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</si>
  <si>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</si>
  <si>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</si>
  <si>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</si>
  <si>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</si>
  <si>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</si>
  <si>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</si>
  <si>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</si>
  <si>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</si>
  <si>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</si>
  <si>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</si>
  <si>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</si>
  <si>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</si>
  <si>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</si>
  <si>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</si>
  <si>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</si>
  <si>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</si>
  <si>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</si>
  <si>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</si>
  <si>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</si>
  <si>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</si>
  <si>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</si>
  <si>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</si>
  <si>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</si>
  <si>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</si>
  <si>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</si>
  <si>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</si>
  <si>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</si>
  <si>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</si>
  <si>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</si>
  <si>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</si>
  <si>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</si>
  <si>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</si>
  <si>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</si>
  <si>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</si>
  <si>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</si>
  <si>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</si>
  <si>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</si>
  <si>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</si>
  <si>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</si>
  <si>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</si>
  <si>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</si>
  <si>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</si>
  <si>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</si>
  <si>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</si>
  <si>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</si>
  <si>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</si>
  <si>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</si>
  <si>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</si>
  <si>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</si>
  <si>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</si>
  <si>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</si>
  <si>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</si>
  <si>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</si>
  <si>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</si>
  <si>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</si>
  <si>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</si>
  <si>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</si>
  <si>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</si>
  <si>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</si>
  <si>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</si>
  <si>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</si>
  <si>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</si>
  <si>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</si>
  <si>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</si>
  <si>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</si>
  <si>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</si>
  <si>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</si>
  <si>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</si>
  <si>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</si>
  <si>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</si>
  <si>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</si>
  <si>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</si>
  <si>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</si>
  <si>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</si>
  <si>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</si>
  <si>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</si>
  <si>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</si>
  <si>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</si>
  <si>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</si>
  <si>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</si>
  <si>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</si>
  <si>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</si>
  <si>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</si>
  <si>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</si>
  <si>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</si>
  <si>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</si>
  <si>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</si>
  <si>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</si>
  <si>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</si>
  <si>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</si>
  <si>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</si>
  <si>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</si>
  <si>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</si>
  <si>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</si>
  <si>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</si>
  <si>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</si>
  <si>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</si>
  <si>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</si>
  <si>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</si>
  <si>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</si>
  <si>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</si>
  <si>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</si>
  <si>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</si>
  <si>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</si>
  <si>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</si>
  <si>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</si>
  <si>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</si>
  <si>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</si>
  <si>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</si>
  <si>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</si>
  <si>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</si>
  <si>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</si>
  <si>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</si>
  <si>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</si>
  <si>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</si>
  <si>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</si>
  <si>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</si>
  <si>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</si>
  <si>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</si>
  <si>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</si>
  <si>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</si>
  <si>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</si>
  <si>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</si>
  <si>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</si>
  <si>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</si>
  <si>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</si>
  <si>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</si>
  <si>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</si>
  <si>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</si>
  <si>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</si>
  <si>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</si>
  <si>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</si>
  <si>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</si>
  <si>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</si>
  <si>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</si>
  <si>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</si>
  <si>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</si>
  <si>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</si>
  <si>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</si>
  <si>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</si>
  <si>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</si>
  <si>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</si>
  <si>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</si>
  <si>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</si>
  <si>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</si>
  <si>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</si>
  <si>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</si>
  <si>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</si>
  <si>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</si>
  <si>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</si>
  <si>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</si>
  <si>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</si>
  <si>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</si>
  <si>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</si>
  <si>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</si>
  <si>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</si>
  <si>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</si>
  <si>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</si>
  <si>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</si>
  <si>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</si>
  <si>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</si>
  <si>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</si>
  <si>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</si>
  <si>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</si>
  <si>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</si>
  <si>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</si>
  <si>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</si>
  <si>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</si>
  <si>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</si>
  <si>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</si>
  <si>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</si>
  <si>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</si>
  <si>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</si>
  <si>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</si>
  <si>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</si>
  <si>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</si>
  <si>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</si>
  <si>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</si>
  <si>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</si>
  <si>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</si>
  <si>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</si>
  <si>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</si>
  <si>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</si>
  <si>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</si>
  <si>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</si>
  <si>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</si>
  <si>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</si>
  <si>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</si>
  <si>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</si>
  <si>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</si>
  <si>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</si>
  <si>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</si>
  <si>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</si>
  <si>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</si>
  <si>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</si>
  <si>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</si>
  <si>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</si>
  <si>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</si>
  <si>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</si>
  <si>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</si>
  <si>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</si>
  <si>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</si>
  <si>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</si>
  <si>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</si>
  <si>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</si>
  <si>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</si>
  <si>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</si>
  <si>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</si>
  <si>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</si>
  <si>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</si>
  <si>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</si>
  <si>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</si>
  <si>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</si>
  <si>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</si>
  <si>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</si>
  <si>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</si>
  <si>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</si>
  <si>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</si>
  <si>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</si>
  <si>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</si>
  <si>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</si>
  <si>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</si>
  <si>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</si>
  <si>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</si>
  <si>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</si>
  <si>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</si>
  <si>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</si>
  <si>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</si>
  <si>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</si>
  <si>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</si>
  <si>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</si>
  <si>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</si>
  <si>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</si>
  <si>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</si>
  <si>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</si>
  <si>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</si>
  <si>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</si>
  <si>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</si>
  <si>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</si>
  <si>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</si>
  <si>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</si>
  <si>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</si>
  <si>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</si>
  <si>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</si>
  <si>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</si>
  <si>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</si>
  <si>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</si>
  <si>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</si>
  <si>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</si>
  <si>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</si>
  <si>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</si>
  <si>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</si>
  <si>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</si>
  <si>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</si>
  <si>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</si>
  <si>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</si>
  <si>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</si>
  <si>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</si>
  <si>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</si>
  <si>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</si>
  <si>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</si>
  <si>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</si>
  <si>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</si>
  <si>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</si>
  <si>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</si>
  <si>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</si>
  <si>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</si>
  <si>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</si>
  <si>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</si>
  <si>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</si>
  <si>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</si>
  <si>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</si>
  <si>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</si>
  <si>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</si>
  <si>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</si>
  <si>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</si>
  <si>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</si>
  <si>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</si>
  <si>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</si>
  <si>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</si>
  <si>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</si>
  <si>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</si>
  <si>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</si>
  <si>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</si>
  <si>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</si>
  <si>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</si>
  <si>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</si>
  <si>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</si>
  <si>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</si>
  <si>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</si>
  <si>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</si>
  <si>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</si>
  <si>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</si>
  <si>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</si>
  <si>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</si>
  <si>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</si>
  <si>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</si>
  <si>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</si>
  <si>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</si>
  <si>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</si>
  <si>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</si>
  <si>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</si>
  <si>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</si>
  <si>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</si>
  <si>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</si>
  <si>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</si>
  <si>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</si>
  <si>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</si>
  <si>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</si>
  <si>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</si>
  <si>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</si>
  <si>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</si>
  <si>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</si>
  <si>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</si>
  <si>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</si>
  <si>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</si>
  <si>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</si>
  <si>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</si>
  <si>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</si>
  <si>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</si>
  <si>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</si>
  <si>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</si>
  <si>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</si>
  <si>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</si>
  <si>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</si>
  <si>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</si>
  <si>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</si>
  <si>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</si>
  <si>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</si>
  <si>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</si>
  <si>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</si>
  <si>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</si>
  <si>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</si>
  <si>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</si>
  <si>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</si>
  <si>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</si>
  <si>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</si>
  <si>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</si>
  <si>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</si>
  <si>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</si>
  <si>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</si>
  <si>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</si>
  <si>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</si>
  <si>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</si>
  <si>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</si>
  <si>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</si>
  <si>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</si>
  <si>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</si>
  <si>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</si>
  <si>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</si>
  <si>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</si>
  <si>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</si>
  <si>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</si>
  <si>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</si>
  <si>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</si>
  <si>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</si>
  <si>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</si>
  <si>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</si>
  <si>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</si>
  <si>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</si>
  <si>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</si>
  <si>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</si>
  <si>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</si>
  <si>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</si>
  <si>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</si>
  <si>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</si>
  <si>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</si>
  <si>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</si>
  <si>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</si>
  <si>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</si>
  <si>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</si>
  <si>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</si>
  <si>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</si>
  <si>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</si>
  <si>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</si>
  <si>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</si>
  <si>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</si>
  <si>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</si>
  <si>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</si>
  <si>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</si>
  <si>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</si>
  <si>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</si>
  <si>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</si>
  <si>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</si>
  <si>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</si>
  <si>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</si>
  <si>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</si>
  <si>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</si>
  <si>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</si>
  <si>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</si>
  <si>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</si>
  <si>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</si>
  <si>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</si>
  <si>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</si>
  <si>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</si>
  <si>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</si>
  <si>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</si>
  <si>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</si>
  <si>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</si>
  <si>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</si>
  <si>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</si>
  <si>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</si>
  <si>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</si>
  <si>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</si>
  <si>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</si>
  <si>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</si>
  <si>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</si>
  <si>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</si>
  <si>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</si>
  <si>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</si>
  <si>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</si>
  <si>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</si>
  <si>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</si>
  <si>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</si>
  <si>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</si>
  <si>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</si>
  <si>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</si>
  <si>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</si>
  <si>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</si>
  <si>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</si>
  <si>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</si>
  <si>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</si>
  <si>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</si>
  <si>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</si>
  <si>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</si>
  <si>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</si>
  <si>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</si>
  <si>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</si>
  <si>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</si>
  <si>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</si>
  <si>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</si>
  <si>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</si>
  <si>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</si>
  <si>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</si>
  <si>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</si>
  <si>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</si>
  <si>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</si>
  <si>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</si>
  <si>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</si>
  <si>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</si>
  <si>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</si>
  <si>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</si>
  <si>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</si>
  <si>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</si>
  <si>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</si>
  <si>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</si>
  <si>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</si>
  <si>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</si>
  <si>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</si>
  <si>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</si>
  <si>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</si>
  <si>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</si>
  <si>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</si>
  <si>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</si>
  <si>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</si>
  <si>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</si>
  <si>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</si>
  <si>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</si>
  <si>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</si>
  <si>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</si>
  <si>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</si>
  <si>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</si>
  <si>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</si>
  <si>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</si>
  <si>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</si>
  <si>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</si>
  <si>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</si>
  <si>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</si>
  <si>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</si>
  <si>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</si>
  <si>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</si>
  <si>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</si>
  <si>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</si>
  <si>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</si>
  <si>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</si>
  <si>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</si>
  <si>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</si>
  <si>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</si>
  <si>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</si>
  <si>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</si>
  <si>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</si>
  <si>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</si>
  <si>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</si>
  <si>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</si>
  <si>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</si>
  <si>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</si>
  <si>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</si>
  <si>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</si>
  <si>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</si>
  <si>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</si>
  <si>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</si>
  <si>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</si>
  <si>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</si>
  <si>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</si>
  <si>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</si>
  <si>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</si>
  <si>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</si>
  <si>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</si>
  <si>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</si>
  <si>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</si>
  <si>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</si>
  <si>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</si>
  <si>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</si>
  <si>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</si>
  <si>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</si>
  <si>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</si>
  <si>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</si>
  <si>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</si>
  <si>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</si>
  <si>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</si>
  <si>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</si>
  <si>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</si>
  <si>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</si>
  <si>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</si>
  <si>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</si>
  <si>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</si>
  <si>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</si>
  <si>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</si>
  <si>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</si>
  <si>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</si>
  <si>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</si>
  <si>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</si>
  <si>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</si>
  <si>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</si>
  <si>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</si>
  <si>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</si>
  <si>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</si>
  <si>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</si>
  <si>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</si>
  <si>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</si>
  <si>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</si>
  <si>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</si>
  <si>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</si>
  <si>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</si>
  <si>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</si>
  <si>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</si>
  <si>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</si>
  <si>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</si>
  <si>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</si>
  <si>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</si>
  <si>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</si>
  <si>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</si>
  <si>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</si>
  <si>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</si>
  <si>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</si>
  <si>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</si>
  <si>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</si>
  <si>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</si>
  <si>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</si>
  <si>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</si>
  <si>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</si>
  <si>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</si>
  <si>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</si>
  <si>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</si>
  <si>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</si>
  <si>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</si>
  <si>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</si>
  <si>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</si>
  <si>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</si>
  <si>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</si>
  <si>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</si>
  <si>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</si>
  <si>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</si>
  <si>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</si>
  <si>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</si>
  <si>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</si>
  <si>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</si>
  <si>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</si>
  <si>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</si>
  <si>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</si>
  <si>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</si>
  <si>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</si>
  <si>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</si>
  <si>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</si>
  <si>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</si>
  <si>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</si>
  <si>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</si>
  <si>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</si>
  <si>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</si>
  <si>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</si>
  <si>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</si>
  <si>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</si>
  <si>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</si>
  <si>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</si>
  <si>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</si>
  <si>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</si>
  <si>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</si>
  <si>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</si>
  <si>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</si>
  <si>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</si>
  <si>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</si>
  <si>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</si>
  <si>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</si>
  <si>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</si>
  <si>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</si>
  <si>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</si>
  <si>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</si>
  <si>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</si>
  <si>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</si>
  <si>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</si>
  <si>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</si>
  <si>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</si>
  <si>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</si>
  <si>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</si>
  <si>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</si>
  <si>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</si>
  <si>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</si>
  <si>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</si>
  <si>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</si>
  <si>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</si>
  <si>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</si>
  <si>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</si>
  <si>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</si>
  <si>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</si>
  <si>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</si>
  <si>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</si>
  <si>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</si>
  <si>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</si>
  <si>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</si>
  <si>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</si>
  <si>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</si>
  <si>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</si>
  <si>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</si>
  <si>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</si>
  <si>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</si>
  <si>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</si>
  <si>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</si>
  <si>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</si>
  <si>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</si>
  <si>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</si>
  <si>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</si>
  <si>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</si>
  <si>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</si>
  <si>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</si>
  <si>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</si>
  <si>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</si>
  <si>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</si>
  <si>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</si>
  <si>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</si>
  <si>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</si>
  <si>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</si>
  <si>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</si>
  <si>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</si>
  <si>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</si>
  <si>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</si>
  <si>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</si>
  <si>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</si>
  <si>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</si>
  <si>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</si>
  <si>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</si>
  <si>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</si>
  <si>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</si>
  <si>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</si>
  <si>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</si>
  <si>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</si>
  <si>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</si>
  <si>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</si>
  <si>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</si>
  <si>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</si>
  <si>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</si>
  <si>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</si>
  <si>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</si>
  <si>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</si>
  <si>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</si>
  <si>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</si>
  <si>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</si>
  <si>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</si>
  <si>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</si>
  <si>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</si>
  <si>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</si>
  <si>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</si>
  <si>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</si>
  <si>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</si>
  <si>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</si>
  <si>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</si>
  <si>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</si>
  <si>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</si>
  <si>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</si>
  <si>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</si>
  <si>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</si>
  <si>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</si>
  <si>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</si>
  <si>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</si>
  <si>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</si>
  <si>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</si>
  <si>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</si>
  <si>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</si>
  <si>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</si>
  <si>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</si>
  <si>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</si>
  <si>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</si>
  <si>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</si>
  <si>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</si>
  <si>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</si>
  <si>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</si>
  <si>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</si>
  <si>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</si>
  <si>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</si>
  <si>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</si>
  <si>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</si>
  <si>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</si>
  <si>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</si>
  <si>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</si>
  <si>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</si>
  <si>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</si>
  <si>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</si>
  <si>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</si>
  <si>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</si>
  <si>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</si>
  <si>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</si>
  <si>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</si>
  <si>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</si>
  <si>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</si>
  <si>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</si>
  <si>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</si>
  <si>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</si>
  <si>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</si>
  <si>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</si>
  <si>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</si>
  <si>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</si>
  <si>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</si>
  <si>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</si>
  <si>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</si>
  <si>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</si>
  <si>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</si>
  <si>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</si>
  <si>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</si>
  <si>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</si>
  <si>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</si>
  <si>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</si>
  <si>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</si>
  <si>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</si>
  <si>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</si>
  <si>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</si>
  <si>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</si>
  <si>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</si>
  <si>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</si>
  <si>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</si>
  <si>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</si>
  <si>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</si>
  <si>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</si>
  <si>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</si>
  <si>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</si>
  <si>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</si>
  <si>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</si>
  <si>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</si>
  <si>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</si>
  <si>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</si>
  <si>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</si>
  <si>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</si>
  <si>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</si>
  <si>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</si>
  <si>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</si>
  <si>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</si>
  <si>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</si>
  <si>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</si>
  <si>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</si>
  <si>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</si>
  <si>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</si>
  <si>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</si>
  <si>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</si>
  <si>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</si>
  <si>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</si>
  <si>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</si>
  <si>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</si>
  <si>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</si>
  <si>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</si>
  <si>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</si>
  <si>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</si>
  <si>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</si>
  <si>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</si>
  <si>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</si>
  <si>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</si>
  <si>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</si>
  <si>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</si>
  <si>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</si>
  <si>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</si>
  <si>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</si>
  <si>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</si>
  <si>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</si>
  <si>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</si>
  <si>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</si>
  <si>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</si>
  <si>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</si>
  <si>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</si>
  <si>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</si>
  <si>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</si>
  <si>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</si>
  <si>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</si>
  <si>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</si>
  <si>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</si>
  <si>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</si>
  <si>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</si>
  <si>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</si>
  <si>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</si>
  <si>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</si>
  <si>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</si>
  <si>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</si>
  <si>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</si>
  <si>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</si>
  <si>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</si>
  <si>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</si>
  <si>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</si>
  <si>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</si>
  <si>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</si>
  <si>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</si>
  <si>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</si>
  <si>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</si>
  <si>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</si>
  <si>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</si>
  <si>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</si>
  <si>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</si>
  <si>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</si>
  <si>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</si>
  <si>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</si>
  <si>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</si>
  <si>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</si>
  <si>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</si>
  <si>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</si>
  <si>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</si>
  <si>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</si>
  <si>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</si>
  <si>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</si>
  <si>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</si>
  <si>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</si>
  <si>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</si>
  <si>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</si>
  <si>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</si>
  <si>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</si>
  <si>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</si>
  <si>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</si>
  <si>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</si>
  <si>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</si>
  <si>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</si>
  <si>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</si>
  <si>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</si>
  <si>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</si>
  <si>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</si>
  <si>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</si>
  <si>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</si>
  <si>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</si>
  <si>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</si>
  <si>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</si>
  <si>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</si>
  <si>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</si>
  <si>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</si>
  <si>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</si>
  <si>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</si>
  <si>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</si>
  <si>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</si>
  <si>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</si>
  <si>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</si>
  <si>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</si>
  <si>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</si>
  <si>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</si>
  <si>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</si>
  <si>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</si>
  <si>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</si>
  <si>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</si>
  <si>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</si>
  <si>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</si>
  <si>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</si>
  <si>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</si>
  <si>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</si>
  <si>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</si>
  <si>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</si>
  <si>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</si>
  <si>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</si>
  <si>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</si>
  <si>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</si>
  <si>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</si>
  <si>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</si>
  <si>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</si>
  <si>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</si>
  <si>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</si>
  <si>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</si>
  <si>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</si>
  <si>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</si>
  <si>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</si>
  <si>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</si>
  <si>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</si>
  <si>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</si>
  <si>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</si>
  <si>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</si>
  <si>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</si>
  <si>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</si>
  <si>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</si>
  <si>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</si>
  <si>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</si>
  <si>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</si>
  <si>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</si>
  <si>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</si>
  <si>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</si>
  <si>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</si>
  <si>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</si>
  <si>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</si>
  <si>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</si>
  <si>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</si>
  <si>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</si>
  <si>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</si>
  <si>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</si>
  <si>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</si>
  <si>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</si>
  <si>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</si>
  <si>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</si>
  <si>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</si>
  <si>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</si>
  <si>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</si>
  <si>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</si>
  <si>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</si>
  <si>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</si>
  <si>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</si>
  <si>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</si>
  <si>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</si>
  <si>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</si>
  <si>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</si>
  <si>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</si>
  <si>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</si>
  <si>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</si>
  <si>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</si>
  <si>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</si>
  <si>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</si>
  <si>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</si>
  <si>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</si>
  <si>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</si>
  <si>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</si>
  <si>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</si>
  <si>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</si>
  <si>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</si>
  <si>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</si>
  <si>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</si>
  <si>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</si>
  <si>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</si>
  <si>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</si>
  <si>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</si>
  <si>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</si>
  <si>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</si>
  <si>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</si>
  <si>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</si>
  <si>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</si>
  <si>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</si>
  <si>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</si>
  <si>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</si>
  <si>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</si>
  <si>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</si>
  <si>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</si>
  <si>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</si>
  <si>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</si>
  <si>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</si>
  <si>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</si>
  <si>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</si>
  <si>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</si>
  <si>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</si>
  <si>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</si>
  <si>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</si>
  <si>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</si>
  <si>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</si>
  <si>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</si>
  <si>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</si>
  <si>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</si>
  <si>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</si>
  <si>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</si>
  <si>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</si>
  <si>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</si>
  <si>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</si>
  <si>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</si>
  <si>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</si>
  <si>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</si>
  <si>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</si>
  <si>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</si>
  <si>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</si>
  <si>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</si>
  <si>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</si>
  <si>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</si>
  <si>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</si>
  <si>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</si>
  <si>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</si>
  <si>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</si>
  <si>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</si>
  <si>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</si>
  <si>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</si>
  <si>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</si>
  <si>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</si>
  <si>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</si>
  <si>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</si>
  <si>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</si>
  <si>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</si>
  <si>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</si>
  <si>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</si>
  <si>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</si>
  <si>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</si>
  <si>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</si>
  <si>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</si>
  <si>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</si>
  <si>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</si>
  <si>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</si>
  <si>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</si>
  <si>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</si>
  <si>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</si>
  <si>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</si>
  <si>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</si>
  <si>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</si>
  <si>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</si>
  <si>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</si>
  <si>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</si>
  <si>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</si>
  <si>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</si>
  <si>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</si>
  <si>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</si>
  <si>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</si>
  <si>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</si>
  <si>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</si>
  <si>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</si>
  <si>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</si>
  <si>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</si>
  <si>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</si>
  <si>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</si>
  <si>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</si>
  <si>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</si>
  <si>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</si>
  <si>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</si>
  <si>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</si>
  <si>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</si>
  <si>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</si>
  <si>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</si>
  <si>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</si>
  <si>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</si>
  <si>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</si>
  <si>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</si>
  <si>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</si>
  <si>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</si>
  <si>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</si>
  <si>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</si>
  <si>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</si>
  <si>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</si>
  <si>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</si>
  <si>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</si>
  <si>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</si>
  <si>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</si>
  <si>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</si>
  <si>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</si>
  <si>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</si>
  <si>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</si>
  <si>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</si>
  <si>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</si>
  <si>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</si>
  <si>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</si>
  <si>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</si>
  <si>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</si>
  <si>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</si>
  <si>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</si>
  <si>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</si>
  <si>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</si>
  <si>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</si>
  <si>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</si>
  <si>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</si>
  <si>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</si>
  <si>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</si>
  <si>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</si>
  <si>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</si>
  <si>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</si>
  <si>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</si>
  <si>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</si>
  <si>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</si>
  <si>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</si>
  <si>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</si>
  <si>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</si>
  <si>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</si>
  <si>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</si>
  <si>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</si>
  <si>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</si>
  <si>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</si>
  <si>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</si>
  <si>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</si>
  <si>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</si>
  <si>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</si>
  <si>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</si>
  <si>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</si>
  <si>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</si>
  <si>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</si>
  <si>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</si>
  <si>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</si>
  <si>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</si>
  <si>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</si>
  <si>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</si>
  <si>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</si>
  <si>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</si>
  <si>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</si>
  <si>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</si>
  <si>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</si>
  <si>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</si>
  <si>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</si>
  <si>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</si>
  <si>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</si>
  <si>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</si>
  <si>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</si>
  <si>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</si>
  <si>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</si>
  <si>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</si>
  <si>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</si>
  <si>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</si>
  <si>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</si>
  <si>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</si>
  <si>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</si>
  <si>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</si>
  <si>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</si>
  <si>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</si>
  <si>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</si>
  <si>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</si>
  <si>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</si>
  <si>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</si>
  <si>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</si>
  <si>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</si>
  <si>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</si>
  <si>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</si>
  <si>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</si>
  <si>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</si>
  <si>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</si>
  <si>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</si>
  <si>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</si>
  <si>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</si>
  <si>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</si>
  <si>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</si>
  <si>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</si>
  <si>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</si>
  <si>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</si>
  <si>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</si>
  <si>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</si>
  <si>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</si>
  <si>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</si>
  <si>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</si>
  <si>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</si>
  <si>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</si>
  <si>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</si>
  <si>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</si>
  <si>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</si>
  <si>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</si>
  <si>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</si>
  <si>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</si>
  <si>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</si>
  <si>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</si>
  <si>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</si>
  <si>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</si>
  <si>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</si>
  <si>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</si>
  <si>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</si>
  <si>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</si>
  <si>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</si>
  <si>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</si>
  <si>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</si>
  <si>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</si>
  <si>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</si>
  <si>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</si>
  <si>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</si>
  <si>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</si>
  <si>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</si>
  <si>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</si>
  <si>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</si>
  <si>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</si>
  <si>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</si>
  <si>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</si>
  <si>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</si>
  <si>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</si>
  <si>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</si>
  <si>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</si>
  <si>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</si>
  <si>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</si>
  <si>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</si>
  <si>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</si>
  <si>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</si>
  <si>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</si>
  <si>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</si>
  <si>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</si>
  <si>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</si>
  <si>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</si>
  <si>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</si>
  <si>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</si>
  <si>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</si>
  <si>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</si>
  <si>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</si>
  <si>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</si>
  <si>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</si>
  <si>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</si>
  <si>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</si>
  <si>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</si>
  <si>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</si>
  <si>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</si>
  <si>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</si>
  <si>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</si>
  <si>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</si>
  <si>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</si>
  <si>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</si>
  <si>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</si>
  <si>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</si>
  <si>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</si>
  <si>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</si>
  <si>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</si>
  <si>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</si>
  <si>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</si>
  <si>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</si>
  <si>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</si>
  <si>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</si>
  <si>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</si>
  <si>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</si>
  <si>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</si>
  <si>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</si>
  <si>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</si>
  <si>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</si>
  <si>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</si>
  <si>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</si>
  <si>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</si>
  <si>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</si>
  <si>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</si>
  <si>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</si>
  <si>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</si>
  <si>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</si>
  <si>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</si>
  <si>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</si>
  <si>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</si>
  <si>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</si>
  <si>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</si>
  <si>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</si>
  <si>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</si>
  <si>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</si>
  <si>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</si>
  <si>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</si>
  <si>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</si>
  <si>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</si>
  <si>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</si>
  <si>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</si>
  <si>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</si>
  <si>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</si>
  <si>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</si>
  <si>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</si>
  <si>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</si>
  <si>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</si>
  <si>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</si>
  <si>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</si>
  <si>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</si>
  <si>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</si>
  <si>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</si>
  <si>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</si>
  <si>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</si>
  <si>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</si>
  <si>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</si>
  <si>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</si>
  <si>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</si>
  <si>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</si>
  <si>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</si>
  <si>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</si>
  <si>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</si>
  <si>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</si>
  <si>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</si>
  <si>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</si>
  <si>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</si>
  <si>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</si>
  <si>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</si>
  <si>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</si>
  <si>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</si>
  <si>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</si>
  <si>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</si>
  <si>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</si>
  <si>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</si>
  <si>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</si>
  <si>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</si>
  <si>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</si>
  <si>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</si>
  <si>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</si>
  <si>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</si>
  <si>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</si>
  <si>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</si>
  <si>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</si>
  <si>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</si>
  <si>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</si>
  <si>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</si>
  <si>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</si>
  <si>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</si>
  <si>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</si>
  <si>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</si>
  <si>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</si>
  <si>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</si>
  <si>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</si>
  <si>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</si>
  <si>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</si>
  <si>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</si>
  <si>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</si>
  <si>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</si>
  <si>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</si>
  <si>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</si>
  <si>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</si>
  <si>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</si>
  <si>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</si>
  <si>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</si>
  <si>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</si>
  <si>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</si>
  <si>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</si>
  <si>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</si>
  <si>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</si>
  <si>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</si>
  <si>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</si>
  <si>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</si>
  <si>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</si>
  <si>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</si>
  <si>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</si>
  <si>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</si>
  <si>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</si>
  <si>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</si>
  <si>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</si>
  <si>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</si>
  <si>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</si>
  <si>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</si>
  <si>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</si>
  <si>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</si>
  <si>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</si>
  <si>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</si>
  <si>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</si>
  <si>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</si>
  <si>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</si>
  <si>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</si>
  <si>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</si>
  <si>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</si>
  <si>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</si>
  <si>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</si>
  <si>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</si>
  <si>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</si>
  <si>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</si>
  <si>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</si>
  <si>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</si>
  <si>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</si>
  <si>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</si>
  <si>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</si>
  <si>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</si>
  <si>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</si>
  <si>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</si>
  <si>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</si>
  <si>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</si>
  <si>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</si>
  <si>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</si>
  <si>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</si>
  <si>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</si>
  <si>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</si>
  <si>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</si>
  <si>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</si>
  <si>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</si>
  <si>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</si>
  <si>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</si>
  <si>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</si>
  <si>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</si>
  <si>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</si>
  <si>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</si>
  <si>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</si>
  <si>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</si>
  <si>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</si>
  <si>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</si>
  <si>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</si>
  <si>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</si>
  <si>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</si>
  <si>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</si>
  <si>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</si>
  <si>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</si>
  <si>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</si>
  <si>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</si>
  <si>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</si>
  <si>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</si>
  <si>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</si>
  <si>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</si>
  <si>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</si>
  <si>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</si>
  <si>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</si>
  <si>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</si>
  <si>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</si>
  <si>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</si>
  <si>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</si>
  <si>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</si>
  <si>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</si>
  <si>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</si>
  <si>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</si>
  <si>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</si>
  <si>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</si>
  <si>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</si>
  <si>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</si>
  <si>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</si>
  <si>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</si>
  <si>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</si>
  <si>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</si>
  <si>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</si>
  <si>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</si>
  <si>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</si>
  <si>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</si>
  <si>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</si>
  <si>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</si>
  <si>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</si>
  <si>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</si>
  <si>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</si>
  <si>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</si>
  <si>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</si>
  <si>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</si>
  <si>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</si>
  <si>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</si>
  <si>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</si>
  <si>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</si>
  <si>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</si>
  <si>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</si>
  <si>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</si>
  <si>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</si>
  <si>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</si>
  <si>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</si>
  <si>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</si>
  <si>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</si>
  <si>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</si>
  <si>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</si>
  <si>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</si>
  <si>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</si>
  <si>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</si>
  <si>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</si>
  <si>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</si>
  <si>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</si>
  <si>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</si>
  <si>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</si>
  <si>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</si>
  <si>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</si>
  <si>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</si>
  <si>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</si>
  <si>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</si>
  <si>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</si>
  <si>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</si>
  <si>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</si>
  <si>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</si>
  <si>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</si>
  <si>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</si>
  <si>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</si>
  <si>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</si>
  <si>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</si>
  <si>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</si>
  <si>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</si>
  <si>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</si>
  <si>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</si>
  <si>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</si>
  <si>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</si>
  <si>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</si>
  <si>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</si>
  <si>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</si>
  <si>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</si>
  <si>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</si>
  <si>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</si>
  <si>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</si>
  <si>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</si>
  <si>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</si>
  <si>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</si>
  <si>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</si>
  <si>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</si>
  <si>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</si>
  <si>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</si>
  <si>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</si>
  <si>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</si>
  <si>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</si>
  <si>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</si>
  <si>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</si>
  <si>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</si>
  <si>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</si>
  <si>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</si>
  <si>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</si>
  <si>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</si>
  <si>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</si>
  <si>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</si>
  <si>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</si>
  <si>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</si>
  <si>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</si>
  <si>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</si>
  <si>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</si>
  <si>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</si>
  <si>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</si>
  <si>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</si>
  <si>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</si>
  <si>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</si>
  <si>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</si>
  <si>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</si>
  <si>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</si>
  <si>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</si>
  <si>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</si>
  <si>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</si>
  <si>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</si>
  <si>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</si>
  <si>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</si>
  <si>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</si>
  <si>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</si>
  <si>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</si>
  <si>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</si>
  <si>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</si>
  <si>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</si>
  <si>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</si>
  <si>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</si>
  <si>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</si>
  <si>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</si>
  <si>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</si>
  <si>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</si>
  <si>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</si>
  <si>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</si>
  <si>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</si>
  <si>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</si>
  <si>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</si>
  <si>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</si>
  <si>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</si>
  <si>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</si>
  <si>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</si>
  <si>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</si>
  <si>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</si>
  <si>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</si>
  <si>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</si>
  <si>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</si>
  <si>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</si>
  <si>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</si>
  <si>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</si>
  <si>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</si>
  <si>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</si>
  <si>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</si>
  <si>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</si>
  <si>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</si>
  <si>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</si>
  <si>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</si>
  <si>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</si>
  <si>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</si>
  <si>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</si>
  <si>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</si>
  <si>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</si>
  <si>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</si>
  <si>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</si>
  <si>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</si>
  <si>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</si>
  <si>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</si>
  <si>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</si>
  <si>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</si>
  <si>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</si>
  <si>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</si>
  <si>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</si>
  <si>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</si>
  <si>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</si>
  <si>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</si>
  <si>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</si>
  <si>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</si>
  <si>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</si>
  <si>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</si>
  <si>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</si>
  <si>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</si>
  <si>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</si>
  <si>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</si>
  <si>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</si>
  <si>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</si>
  <si>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</si>
  <si>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</si>
  <si>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</si>
  <si>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</si>
  <si>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</si>
  <si>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</si>
  <si>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</si>
  <si>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</si>
  <si>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</si>
  <si>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</si>
  <si>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</si>
  <si>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</si>
  <si>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</si>
  <si>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</si>
  <si>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</si>
  <si>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</si>
  <si>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</si>
  <si>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</si>
  <si>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</si>
  <si>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</si>
  <si>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</si>
  <si>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</si>
  <si>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</si>
  <si>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</si>
  <si>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</si>
  <si>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</si>
  <si>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</si>
  <si>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</si>
  <si>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</si>
  <si>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</si>
  <si>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</si>
  <si>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</si>
  <si>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</si>
  <si>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</si>
  <si>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</si>
  <si>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</si>
  <si>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</si>
  <si>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</si>
  <si>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</si>
  <si>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</si>
  <si>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</si>
  <si>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</si>
  <si>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</si>
  <si>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</si>
  <si>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</si>
  <si>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</si>
  <si>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</si>
  <si>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</si>
  <si>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</si>
  <si>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</si>
  <si>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</si>
  <si>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</si>
  <si>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</si>
  <si>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</si>
  <si>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</si>
  <si>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</si>
  <si>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</si>
  <si>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</si>
  <si>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</si>
  <si>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</si>
  <si>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</si>
  <si>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</si>
  <si>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</si>
  <si>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</si>
  <si>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</si>
  <si>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</si>
  <si>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</si>
  <si>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</si>
  <si>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</si>
  <si>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</si>
  <si>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</si>
  <si>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</si>
  <si>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</si>
  <si>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</si>
  <si>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</si>
  <si>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</si>
  <si>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</si>
  <si>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</si>
  <si>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</si>
  <si>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</si>
  <si>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</si>
  <si>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</si>
  <si>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</si>
  <si>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</si>
  <si>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</si>
  <si>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</si>
  <si>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</si>
  <si>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</si>
  <si>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</si>
  <si>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</si>
  <si>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</si>
  <si>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</si>
  <si>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</si>
  <si>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</si>
  <si>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</si>
  <si>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</si>
  <si>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</si>
  <si>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</si>
  <si>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</si>
  <si>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</si>
  <si>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</si>
  <si>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</si>
  <si>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</si>
  <si>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</si>
  <si>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</si>
  <si>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</si>
  <si>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</si>
  <si>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</si>
  <si>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</si>
  <si>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</si>
  <si>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</si>
  <si>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</si>
  <si>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</si>
  <si>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</si>
  <si>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</si>
  <si>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</si>
  <si>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</si>
  <si>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</si>
  <si>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</si>
  <si>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</si>
  <si>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</si>
  <si>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</si>
  <si>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</si>
  <si>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</si>
  <si>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</si>
  <si>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</si>
  <si>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</si>
  <si>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</si>
  <si>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</si>
  <si>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</si>
  <si>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</si>
  <si>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</si>
  <si>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</si>
  <si>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</si>
  <si>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</si>
  <si>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</si>
  <si>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</si>
  <si>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</si>
  <si>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</si>
  <si>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</si>
  <si>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</si>
  <si>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</si>
  <si>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</si>
  <si>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</si>
  <si>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</si>
  <si>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</si>
  <si>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</si>
  <si>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</si>
  <si>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</si>
  <si>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</si>
  <si>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</si>
  <si>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</si>
  <si>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</si>
  <si>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</si>
  <si>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</si>
  <si>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</si>
  <si>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</si>
  <si>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</si>
  <si>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</si>
  <si>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</si>
  <si>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</si>
  <si>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</si>
  <si>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</si>
  <si>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</si>
  <si>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</si>
  <si>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</si>
  <si>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</si>
  <si>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</si>
  <si>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</si>
  <si>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</si>
  <si>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</si>
  <si>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</si>
  <si>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</si>
  <si>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</si>
  <si>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</si>
  <si>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</si>
  <si>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</si>
  <si>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</si>
  <si>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</si>
  <si>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</si>
  <si>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</si>
  <si>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</si>
  <si>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</si>
  <si>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</si>
  <si>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</si>
  <si>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</si>
  <si>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</si>
  <si>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</si>
  <si>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</si>
  <si>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</si>
  <si>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</si>
  <si>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</si>
  <si>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</si>
  <si>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</si>
  <si>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</si>
  <si>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</si>
  <si>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</si>
  <si>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</si>
  <si>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</si>
  <si>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</si>
  <si>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</si>
  <si>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</si>
  <si>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</si>
  <si>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</si>
  <si>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</si>
  <si>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</si>
  <si>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</si>
  <si>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</si>
  <si>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</si>
  <si>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</si>
  <si>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</si>
  <si>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</si>
  <si>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</si>
  <si>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</si>
  <si>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</si>
  <si>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</si>
  <si>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</si>
  <si>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</si>
  <si>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</si>
  <si>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</si>
  <si>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</si>
  <si>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</si>
  <si>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</si>
  <si>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</si>
  <si>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</si>
  <si>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</si>
  <si>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</si>
  <si>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</si>
  <si>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</si>
  <si>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</si>
  <si>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</si>
  <si>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</si>
  <si>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</si>
  <si>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</si>
  <si>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</si>
  <si>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</si>
  <si>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</si>
  <si>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</si>
  <si>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</si>
  <si>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</si>
  <si>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</si>
  <si>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</si>
  <si>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</si>
  <si>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</si>
  <si>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</si>
  <si>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</si>
  <si>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</si>
  <si>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</si>
  <si>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</si>
  <si>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</si>
  <si>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</si>
  <si>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</si>
  <si>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</si>
  <si>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</si>
  <si>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</si>
  <si>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</si>
  <si>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</si>
  <si>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</si>
  <si>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</si>
  <si>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</si>
  <si>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</si>
  <si>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</si>
  <si>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</si>
  <si>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</si>
  <si>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</si>
  <si>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</si>
  <si>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</si>
  <si>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</si>
  <si>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</si>
  <si>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</si>
  <si>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</si>
  <si>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</si>
  <si>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</si>
  <si>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</si>
  <si>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</si>
  <si>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</si>
  <si>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</si>
  <si>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</si>
  <si>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</si>
  <si>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</si>
  <si>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</si>
  <si>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</si>
  <si>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</si>
  <si>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</si>
  <si>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</si>
  <si>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</si>
  <si>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</si>
  <si>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</si>
  <si>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</si>
  <si>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</si>
  <si>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</si>
  <si>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</si>
  <si>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</si>
  <si>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</si>
  <si>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</si>
  <si>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</si>
  <si>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</si>
  <si>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</si>
  <si>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</si>
  <si>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</si>
  <si>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</si>
  <si>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</si>
  <si>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</si>
  <si>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</si>
  <si>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</si>
  <si>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</si>
  <si>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</si>
  <si>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</si>
  <si>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</si>
  <si>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</si>
  <si>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</si>
  <si>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</si>
  <si>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</si>
  <si>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</si>
  <si>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</si>
  <si>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</si>
  <si>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</si>
  <si>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</si>
  <si>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</si>
  <si>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</si>
  <si>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</si>
  <si>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</si>
  <si>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</si>
  <si>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</si>
  <si>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</si>
  <si>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</si>
  <si>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</si>
  <si>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</si>
  <si>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</si>
  <si>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</si>
  <si>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</si>
  <si>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</si>
  <si>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</si>
  <si>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</si>
  <si>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</si>
  <si>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</si>
  <si>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</si>
  <si>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</si>
  <si>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</si>
  <si>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</si>
  <si>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</si>
  <si>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</si>
  <si>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</si>
  <si>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</si>
  <si>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</si>
  <si>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</si>
  <si>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</si>
  <si>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</si>
  <si>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</si>
  <si>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</si>
  <si>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</si>
  <si>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</si>
  <si>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</si>
  <si>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</si>
  <si>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</si>
  <si>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</si>
  <si>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</si>
  <si>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</si>
  <si>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</si>
  <si>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</si>
  <si>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</si>
  <si>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</si>
  <si>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</si>
  <si>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</si>
  <si>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</si>
  <si>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</si>
  <si>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</si>
  <si>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</si>
  <si>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</si>
  <si>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</si>
  <si>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</si>
  <si>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</si>
  <si>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</si>
  <si>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</si>
  <si>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</si>
  <si>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</si>
  <si>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</si>
  <si>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</si>
  <si>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</si>
  <si>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</si>
  <si>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</si>
  <si>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</si>
  <si>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</si>
  <si>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</si>
  <si>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</si>
  <si>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</si>
  <si>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</si>
  <si>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</si>
  <si>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</si>
  <si>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</si>
  <si>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</si>
  <si>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</si>
  <si>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</si>
  <si>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</si>
  <si>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</si>
  <si>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</si>
  <si>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</si>
  <si>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</si>
  <si>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</si>
  <si>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</si>
  <si>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</si>
  <si>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</si>
  <si>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</si>
  <si>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</si>
  <si>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</si>
  <si>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</si>
  <si>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</si>
  <si>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</si>
  <si>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</si>
  <si>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</si>
  <si>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</si>
  <si>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</si>
  <si>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</si>
  <si>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</si>
  <si>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</si>
  <si>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</si>
  <si>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</si>
  <si>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</si>
  <si>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</si>
  <si>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</si>
  <si>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</si>
  <si>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</si>
  <si>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</si>
  <si>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</si>
  <si>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</si>
  <si>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</si>
  <si>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</si>
  <si>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</si>
  <si>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</si>
  <si>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</si>
  <si>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</si>
  <si>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</si>
  <si>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</si>
  <si>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</si>
  <si>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</si>
  <si>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</si>
  <si>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</si>
  <si>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</si>
  <si>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</si>
  <si>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</si>
  <si>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</si>
  <si>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</si>
  <si>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</si>
  <si>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</si>
  <si>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</si>
  <si>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</si>
  <si>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</si>
  <si>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</si>
  <si>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</si>
  <si>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</si>
  <si>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</si>
  <si>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</si>
  <si>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</si>
  <si>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</si>
  <si>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</si>
  <si>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</si>
  <si>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</si>
  <si>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</si>
  <si>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</si>
  <si>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</si>
  <si>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</si>
  <si>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</si>
  <si>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</si>
  <si>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</si>
  <si>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</si>
  <si>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</si>
  <si>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</si>
  <si>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</si>
  <si>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</si>
  <si>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</si>
  <si>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</si>
  <si>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</si>
  <si>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</si>
  <si>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</si>
  <si>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</si>
  <si>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</si>
  <si>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</si>
  <si>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</si>
  <si>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</si>
  <si>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</si>
  <si>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</si>
  <si>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</si>
  <si>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</si>
  <si>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</si>
  <si>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</si>
  <si>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</si>
  <si>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</si>
  <si>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</si>
  <si>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</si>
  <si>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</si>
  <si>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</si>
  <si>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</si>
  <si>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</si>
  <si>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</si>
  <si>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</si>
  <si>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</si>
  <si>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</si>
  <si>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</si>
  <si>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</si>
  <si>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</si>
  <si>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</si>
  <si>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</si>
  <si>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</si>
  <si>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</si>
  <si>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</si>
  <si>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</si>
  <si>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</si>
  <si>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</si>
  <si>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</si>
  <si>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</si>
  <si>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</si>
  <si>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</si>
  <si>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</si>
  <si>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</si>
  <si>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</si>
  <si>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</si>
  <si>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</si>
  <si>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</si>
  <si>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</si>
  <si>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</si>
  <si>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</si>
  <si>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</si>
  <si>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</si>
  <si>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</si>
  <si>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</si>
  <si>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</si>
  <si>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</si>
  <si>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</si>
  <si>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</si>
  <si>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</si>
  <si>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</si>
  <si>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</si>
  <si>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</si>
  <si>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</si>
  <si>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</si>
  <si>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</si>
  <si>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</si>
  <si>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</si>
  <si>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</si>
  <si>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</si>
  <si>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</si>
  <si>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</si>
  <si>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</si>
  <si>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</si>
  <si>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</si>
  <si>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</si>
  <si>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</si>
  <si>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</si>
  <si>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</si>
  <si>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</si>
  <si>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</si>
  <si>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</si>
  <si>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</si>
  <si>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</si>
  <si>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</si>
  <si>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</si>
  <si>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</si>
  <si>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</si>
  <si>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</si>
  <si>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</si>
  <si>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</si>
  <si>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</si>
  <si>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</si>
  <si>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</si>
  <si>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</si>
  <si>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</si>
  <si>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</si>
  <si>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</si>
  <si>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</si>
  <si>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</si>
  <si>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</si>
  <si>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</si>
  <si>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</si>
  <si>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</si>
  <si>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</si>
  <si>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</si>
  <si>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</si>
  <si>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</si>
  <si>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</si>
  <si>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</si>
  <si>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</si>
  <si>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</si>
  <si>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</si>
  <si>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</si>
  <si>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</si>
  <si>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</si>
  <si>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</si>
  <si>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</si>
  <si>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</si>
  <si>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</si>
  <si>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</si>
  <si>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</si>
  <si>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</si>
  <si>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</si>
  <si>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</si>
  <si>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</si>
  <si>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</si>
  <si>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</si>
  <si>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</si>
  <si>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</si>
  <si>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</si>
  <si>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</si>
  <si>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</si>
  <si>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</si>
  <si>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</si>
  <si>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</si>
  <si>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</si>
  <si>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</si>
  <si>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</si>
  <si>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</si>
  <si>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</si>
  <si>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</si>
  <si>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</si>
  <si>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</si>
  <si>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</si>
  <si>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</si>
  <si>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</si>
  <si>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</si>
  <si>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</si>
  <si>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</si>
  <si>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</si>
  <si>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</si>
  <si>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</si>
  <si>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</si>
  <si>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</si>
  <si>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</si>
  <si>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</si>
  <si>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</si>
  <si>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</si>
  <si>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</si>
  <si>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</si>
  <si>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</si>
  <si>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</si>
  <si>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</si>
  <si>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</si>
  <si>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</si>
  <si>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</si>
  <si>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</si>
  <si>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</si>
  <si>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</si>
  <si>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</si>
  <si>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</si>
  <si>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</si>
  <si>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</si>
  <si>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</si>
  <si>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</si>
  <si>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</si>
  <si>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</si>
  <si>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</si>
  <si>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</si>
  <si>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</si>
  <si>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</si>
  <si>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</si>
  <si>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</si>
  <si>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</si>
  <si>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</si>
  <si>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</si>
  <si>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</si>
  <si>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</si>
  <si>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</si>
  <si>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</si>
  <si>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</si>
  <si>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</si>
  <si>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</si>
  <si>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</si>
  <si>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</si>
  <si>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</si>
  <si>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</si>
  <si>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</si>
  <si>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</si>
  <si>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</si>
  <si>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</si>
  <si>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</si>
  <si>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</si>
  <si>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</si>
  <si>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</si>
  <si>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</si>
  <si>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</si>
  <si>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</si>
  <si>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</si>
  <si>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</si>
  <si>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</si>
  <si>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</si>
  <si>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</si>
  <si>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</si>
  <si>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</si>
  <si>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</si>
  <si>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</si>
  <si>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</si>
  <si>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</si>
  <si>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</si>
  <si>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</si>
  <si>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</si>
  <si>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</si>
  <si>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</si>
  <si>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</si>
  <si>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</si>
  <si>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</si>
  <si>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</si>
  <si>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</si>
  <si>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</si>
  <si>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</si>
  <si>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</si>
  <si>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</si>
  <si>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</si>
  <si>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</si>
  <si>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</si>
  <si>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</si>
  <si>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</si>
  <si>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</si>
  <si>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</si>
  <si>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</si>
  <si>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</si>
  <si>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</si>
  <si>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</si>
  <si>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</si>
  <si>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</si>
  <si>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</si>
  <si>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</si>
  <si>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</si>
  <si>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</si>
  <si>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</si>
  <si>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</si>
  <si>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</si>
  <si>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</si>
  <si>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</si>
  <si>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</si>
  <si>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</si>
  <si>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</si>
  <si>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</si>
  <si>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</si>
  <si>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</si>
  <si>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</si>
  <si>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</si>
  <si>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</si>
  <si>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</si>
  <si>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</si>
  <si>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</si>
  <si>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</si>
  <si>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</si>
  <si>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</si>
  <si>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</si>
  <si>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</si>
  <si>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</si>
  <si>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</si>
  <si>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</si>
  <si>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</si>
  <si>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</si>
  <si>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</si>
  <si>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</si>
  <si>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</si>
  <si>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</si>
  <si>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</si>
  <si>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</si>
  <si>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</si>
  <si>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</si>
  <si>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</si>
  <si>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</si>
  <si>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</si>
  <si>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</si>
  <si>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</si>
  <si>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</si>
  <si>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</si>
  <si>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</si>
  <si>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</si>
  <si>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</si>
  <si>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</si>
  <si>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</si>
  <si>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</si>
  <si>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</si>
  <si>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</si>
  <si>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</si>
  <si>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</si>
  <si>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</si>
  <si>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</si>
  <si>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</si>
  <si>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</si>
  <si>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</si>
  <si>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</si>
  <si>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</si>
  <si>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</si>
  <si>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</si>
  <si>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</si>
  <si>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</si>
  <si>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</si>
  <si>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</si>
  <si>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</si>
  <si>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</si>
  <si>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</si>
  <si>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</si>
  <si>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</si>
  <si>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</si>
  <si>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</si>
  <si>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</si>
  <si>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</si>
  <si>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</si>
  <si>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</si>
  <si>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</si>
  <si>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</si>
  <si>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</si>
  <si>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</si>
  <si>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</si>
  <si>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</si>
  <si>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</si>
  <si>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</si>
  <si>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</si>
  <si>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</si>
  <si>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</si>
  <si>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</si>
  <si>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</si>
  <si>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</si>
  <si>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</si>
  <si>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</si>
  <si>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</si>
  <si>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</si>
  <si>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</si>
  <si>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</si>
  <si>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</si>
  <si>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</si>
  <si>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</si>
  <si>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</si>
  <si>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</si>
  <si>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</si>
  <si>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</si>
  <si>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</si>
  <si>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</si>
  <si>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</si>
  <si>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</si>
  <si>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</si>
  <si>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</si>
  <si>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</si>
  <si>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</si>
  <si>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</si>
  <si>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</si>
  <si>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</si>
  <si>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</si>
  <si>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</si>
  <si>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</si>
  <si>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</si>
  <si>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</si>
  <si>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</si>
  <si>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</si>
  <si>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</si>
  <si>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</si>
  <si>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</si>
  <si>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</si>
  <si>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</si>
  <si>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</si>
  <si>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</si>
  <si>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</si>
  <si>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</si>
  <si>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</si>
  <si>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</si>
  <si>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</si>
  <si>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</si>
  <si>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</si>
  <si>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</si>
  <si>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</si>
  <si>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</si>
  <si>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</si>
  <si>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</si>
  <si>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</si>
  <si>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</si>
  <si>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</si>
  <si>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</si>
  <si>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</si>
  <si>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</si>
  <si>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</si>
  <si>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</si>
  <si>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</si>
  <si>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</si>
  <si>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</si>
  <si>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</si>
  <si>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</si>
  <si>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</si>
  <si>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</si>
  <si>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</si>
  <si>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</si>
  <si>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</si>
  <si>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</si>
  <si>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</si>
  <si>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</si>
  <si>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</si>
  <si>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</si>
  <si>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</si>
  <si>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</si>
  <si>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</si>
  <si>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</si>
  <si>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</si>
  <si>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</si>
  <si>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</si>
  <si>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</si>
  <si>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</si>
  <si>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</si>
  <si>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</si>
  <si>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</si>
  <si>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</si>
  <si>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</si>
  <si>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</si>
  <si>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</si>
  <si>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</si>
  <si>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</si>
  <si>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</si>
  <si>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</si>
  <si>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</si>
  <si>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</si>
  <si>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</si>
  <si>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</si>
  <si>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</si>
  <si>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</si>
  <si>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</si>
  <si>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</si>
  <si>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</si>
  <si>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</si>
  <si>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</si>
  <si>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</si>
  <si>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</si>
  <si>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</si>
  <si>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</si>
  <si>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</si>
  <si>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</si>
  <si>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</si>
  <si>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</si>
  <si>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</si>
  <si>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</si>
  <si>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</si>
  <si>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</si>
  <si>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</si>
  <si>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</si>
  <si>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</si>
  <si>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</si>
  <si>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</si>
  <si>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</si>
  <si>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</si>
  <si>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</si>
  <si>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</si>
  <si>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</si>
  <si>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</si>
  <si>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</si>
  <si>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</si>
  <si>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</si>
  <si>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</si>
  <si>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</si>
  <si>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</si>
  <si>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</si>
  <si>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</si>
  <si>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</si>
  <si>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</si>
  <si>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</si>
  <si>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</si>
  <si>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</si>
  <si>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</si>
  <si>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</si>
  <si>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</si>
  <si>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</si>
  <si>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</si>
  <si>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</si>
  <si>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</si>
  <si>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</si>
  <si>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</si>
  <si>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</si>
  <si>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</si>
  <si>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</si>
  <si>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</si>
  <si>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</si>
  <si>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</si>
  <si>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</si>
  <si>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</si>
  <si>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</si>
  <si>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</si>
  <si>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</si>
  <si>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</si>
  <si>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</si>
  <si>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</si>
  <si>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</si>
  <si>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</si>
  <si>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</si>
  <si>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</si>
  <si>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</si>
  <si>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</si>
  <si>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</si>
  <si>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</si>
  <si>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</si>
  <si>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</si>
  <si>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</si>
  <si>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</si>
  <si>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</si>
  <si>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</si>
  <si>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</si>
  <si>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</si>
  <si>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</si>
  <si>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</si>
  <si>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</si>
  <si>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</si>
  <si>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</si>
  <si>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</si>
  <si>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</si>
  <si>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</si>
  <si>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</si>
  <si>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</si>
  <si>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</si>
  <si>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</si>
  <si>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</si>
  <si>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</si>
  <si>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</si>
  <si>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</si>
  <si>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</si>
  <si>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</si>
  <si>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</si>
  <si>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</si>
  <si>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</si>
  <si>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</si>
  <si>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</si>
  <si>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</si>
  <si>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</si>
  <si>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</si>
  <si>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</si>
  <si>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</si>
  <si>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</si>
  <si>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</si>
  <si>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</si>
  <si>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</si>
  <si>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</si>
  <si>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</si>
  <si>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</si>
  <si>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</si>
  <si>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</si>
  <si>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</si>
  <si>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</si>
  <si>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</si>
  <si>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</si>
  <si>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</si>
  <si>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</si>
  <si>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</si>
  <si>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</si>
  <si>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</si>
  <si>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</si>
  <si>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</si>
  <si>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</si>
  <si>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</si>
  <si>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</si>
  <si>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</si>
  <si>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</si>
  <si>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</si>
  <si>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</si>
  <si>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</si>
  <si>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</si>
  <si>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</si>
  <si>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</si>
  <si>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</si>
  <si>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</si>
  <si>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</si>
  <si>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</si>
  <si>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</si>
  <si>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</si>
  <si>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</si>
  <si>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</si>
  <si>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</si>
  <si>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</si>
  <si>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</si>
  <si>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</si>
  <si>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</si>
  <si>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</si>
  <si>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</si>
  <si>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</si>
  <si>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</si>
  <si>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</si>
  <si>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</si>
  <si>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</si>
  <si>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</si>
  <si>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</si>
  <si>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</si>
  <si>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</si>
  <si>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</si>
  <si>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</si>
  <si>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</si>
  <si>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</si>
  <si>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</si>
  <si>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</si>
  <si>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</si>
  <si>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</si>
  <si>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</si>
  <si>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</si>
  <si>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</si>
  <si>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</si>
  <si>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</si>
  <si>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</si>
  <si>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</si>
  <si>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</si>
  <si>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</si>
  <si>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</si>
  <si>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</si>
  <si>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</si>
  <si>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</si>
  <si>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</si>
  <si>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</si>
  <si>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</si>
  <si>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</si>
  <si>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</si>
  <si>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</si>
  <si>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</si>
  <si>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</si>
  <si>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</si>
  <si>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</si>
  <si>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</si>
  <si>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</si>
  <si>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</si>
  <si>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</si>
  <si>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</si>
  <si>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</si>
  <si>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</si>
  <si>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</si>
  <si>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</si>
  <si>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</si>
  <si>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</si>
  <si>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</si>
  <si>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</si>
  <si>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</si>
  <si>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</si>
  <si>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</si>
  <si>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</si>
  <si>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</si>
  <si>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</si>
  <si>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</si>
  <si>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</si>
  <si>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</si>
  <si>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</si>
  <si>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</si>
  <si>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</si>
  <si>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</si>
  <si>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</si>
  <si>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</si>
  <si>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</si>
  <si>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</si>
  <si>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</si>
  <si>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</si>
  <si>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</si>
  <si>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</si>
  <si>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</si>
  <si>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</si>
  <si>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</si>
  <si>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</si>
  <si>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</si>
  <si>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</si>
  <si>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</si>
  <si>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</si>
  <si>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</si>
  <si>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</si>
  <si>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</si>
  <si>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</si>
  <si>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</si>
  <si>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</si>
  <si>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</si>
  <si>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</si>
  <si>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</si>
  <si>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</si>
  <si>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</si>
  <si>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</si>
  <si>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</si>
  <si>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</si>
  <si>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</si>
  <si>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</si>
  <si>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</si>
  <si>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</si>
  <si>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</si>
  <si>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</si>
  <si>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</si>
  <si>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</si>
  <si>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</si>
  <si>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</si>
  <si>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</si>
  <si>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</si>
  <si>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</si>
  <si>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</si>
  <si>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</si>
  <si>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</si>
  <si>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</si>
  <si>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</si>
  <si>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</si>
  <si>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</si>
  <si>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</si>
  <si>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</si>
  <si>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</si>
  <si>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</si>
  <si>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</si>
  <si>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</si>
  <si>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</si>
  <si>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</si>
  <si>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</si>
  <si>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</si>
  <si>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</si>
  <si>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</si>
  <si>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</si>
  <si>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</si>
  <si>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</si>
  <si>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</si>
  <si>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</si>
  <si>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</si>
  <si>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</si>
  <si>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</si>
  <si>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</si>
  <si>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</si>
  <si>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</si>
  <si>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</si>
  <si>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</si>
  <si>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</si>
  <si>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</si>
  <si>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</si>
  <si>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</si>
  <si>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</si>
  <si>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</si>
  <si>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</si>
  <si>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</si>
  <si>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</si>
  <si>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</si>
  <si>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</si>
  <si>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</si>
  <si>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</si>
  <si>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</si>
  <si>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</si>
  <si>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</si>
  <si>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</si>
  <si>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</si>
  <si>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</si>
  <si>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</si>
  <si>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</si>
  <si>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</si>
  <si>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</si>
  <si>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</si>
  <si>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</si>
  <si>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</si>
  <si>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</si>
  <si>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</si>
  <si>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</si>
  <si>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</si>
  <si>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</si>
  <si>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</si>
  <si>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</si>
  <si>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</si>
  <si>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</si>
  <si>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</si>
  <si>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</si>
  <si>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</si>
  <si>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</si>
  <si>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</si>
  <si>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</si>
  <si>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</si>
  <si>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</si>
  <si>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</si>
  <si>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</si>
  <si>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</si>
  <si>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</si>
  <si>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</si>
  <si>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</si>
  <si>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</si>
  <si>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</si>
  <si>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</si>
  <si>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</si>
  <si>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</si>
  <si>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</si>
  <si>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</si>
  <si>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</si>
  <si>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</si>
  <si>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</si>
  <si>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</si>
  <si>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</si>
  <si>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</si>
  <si>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</si>
  <si>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</si>
  <si>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</si>
  <si>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</si>
  <si>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</si>
  <si>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</si>
  <si>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</si>
  <si>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</si>
  <si>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</si>
  <si>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</si>
  <si>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</si>
  <si>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</si>
  <si>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</si>
  <si>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</si>
  <si>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</si>
  <si>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</si>
  <si>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</si>
  <si>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</si>
  <si>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</si>
  <si>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</si>
  <si>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</si>
  <si>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</si>
  <si>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</si>
  <si>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</si>
  <si>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</si>
  <si>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</si>
  <si>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</si>
  <si>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</si>
  <si>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</si>
  <si>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</si>
  <si>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</si>
  <si>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</si>
  <si>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</si>
  <si>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</si>
  <si>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</si>
  <si>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</si>
  <si>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</si>
  <si>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</si>
  <si>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</si>
  <si>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</si>
  <si>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</si>
  <si>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</si>
  <si>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</si>
  <si>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</si>
  <si>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</si>
  <si>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</si>
  <si>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</si>
  <si>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</si>
  <si>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</si>
  <si>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</si>
  <si>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</si>
  <si>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</si>
  <si>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</si>
  <si>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</si>
  <si>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</si>
  <si>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</si>
  <si>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</si>
  <si>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</si>
  <si>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</si>
  <si>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</si>
  <si>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</si>
  <si>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</si>
  <si>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</si>
  <si>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</si>
  <si>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</si>
  <si>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</si>
  <si>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</si>
  <si>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</si>
  <si>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</si>
  <si>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</si>
  <si>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</si>
  <si>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</si>
  <si>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</si>
  <si>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</si>
  <si>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</si>
  <si>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</si>
  <si>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</si>
  <si>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</si>
  <si>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</si>
  <si>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</si>
  <si>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</si>
  <si>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</si>
  <si>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</si>
  <si>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</si>
  <si>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</si>
  <si>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</si>
  <si>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</si>
  <si>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</si>
  <si>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</si>
  <si>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</si>
  <si>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</si>
  <si>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</si>
  <si>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</si>
  <si>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</si>
  <si>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</si>
  <si>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</si>
  <si>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</si>
  <si>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</si>
  <si>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</si>
  <si>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</si>
  <si>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</si>
  <si>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</si>
  <si>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</si>
  <si>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</si>
  <si>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</si>
  <si>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</si>
  <si>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</si>
  <si>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</si>
  <si>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</si>
  <si>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</si>
  <si>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</si>
  <si>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</si>
  <si>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</si>
  <si>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</si>
  <si>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</si>
  <si>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</si>
  <si>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</si>
  <si>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</si>
  <si>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</si>
  <si>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</si>
  <si>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</si>
  <si>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</si>
  <si>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</si>
  <si>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</si>
  <si>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</si>
  <si>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</si>
  <si>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</si>
  <si>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</si>
  <si>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</si>
  <si>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</si>
  <si>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</si>
  <si>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</si>
  <si>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</si>
  <si>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</si>
  <si>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</si>
  <si>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</si>
  <si>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</si>
  <si>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</si>
  <si>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</si>
  <si>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</si>
  <si>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</si>
  <si>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</si>
  <si>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</si>
  <si>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</si>
  <si>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</si>
  <si>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</si>
  <si>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</si>
  <si>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</si>
  <si>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</si>
  <si>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</si>
  <si>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</si>
  <si>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</si>
  <si>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</si>
  <si>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</si>
  <si>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</si>
  <si>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</si>
  <si>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</si>
  <si>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</si>
  <si>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</si>
  <si>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</si>
  <si>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</si>
  <si>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</si>
  <si>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</si>
  <si>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</si>
  <si>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</si>
  <si>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</si>
  <si>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</si>
  <si>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</si>
  <si>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</si>
  <si>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</si>
  <si>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</si>
  <si>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</si>
  <si>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</si>
  <si>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</si>
  <si>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</si>
  <si>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</si>
  <si>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</si>
  <si>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</si>
  <si>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</si>
  <si>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</si>
  <si>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</si>
  <si>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</si>
  <si>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</si>
  <si>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</si>
  <si>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</si>
  <si>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</si>
  <si>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</si>
  <si>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</si>
  <si>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</si>
  <si>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</si>
  <si>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</si>
  <si>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</si>
  <si>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</si>
  <si>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</si>
  <si>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</si>
  <si>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</si>
  <si>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</si>
  <si>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</si>
  <si>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</si>
  <si>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</si>
  <si>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</si>
  <si>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</si>
  <si>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</si>
  <si>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</si>
  <si>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</si>
  <si>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</si>
  <si>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</si>
  <si>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</si>
  <si>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</si>
  <si>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</si>
  <si>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</si>
  <si>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</si>
  <si>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</si>
  <si>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</si>
  <si>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</si>
  <si>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</si>
  <si>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</si>
  <si>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</si>
  <si>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</si>
  <si>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</si>
  <si>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</si>
  <si>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</si>
  <si>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</si>
  <si>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</si>
  <si>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</si>
  <si>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</si>
  <si>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</si>
  <si>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</si>
  <si>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</si>
  <si>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</si>
  <si>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</si>
  <si>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</si>
  <si>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</si>
  <si>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</si>
  <si>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</si>
  <si>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</si>
  <si>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</si>
  <si>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</si>
  <si>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</si>
  <si>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</si>
  <si>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</si>
  <si>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</si>
  <si>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</si>
  <si>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</si>
  <si>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</si>
  <si>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</si>
  <si>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</si>
  <si>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</si>
  <si>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</si>
  <si>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</si>
  <si>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</si>
  <si>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</si>
  <si>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</si>
  <si>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</si>
  <si>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</si>
  <si>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</si>
  <si>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</si>
  <si>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</si>
  <si>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</si>
  <si>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</si>
  <si>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</si>
  <si>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</si>
  <si>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</si>
  <si>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</si>
  <si>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</si>
  <si>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</si>
  <si>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</si>
  <si>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</si>
  <si>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</si>
  <si>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</si>
  <si>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</si>
  <si>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</si>
  <si>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</si>
  <si>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</si>
  <si>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</si>
  <si>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</si>
  <si>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</si>
  <si>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</si>
  <si>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</si>
  <si>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</si>
  <si>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</si>
  <si>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</si>
  <si>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</si>
  <si>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</si>
  <si>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</si>
  <si>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</si>
  <si>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</si>
  <si>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</si>
  <si>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</si>
  <si>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</si>
  <si>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</si>
  <si>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</si>
  <si>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</si>
  <si>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</si>
  <si>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</si>
  <si>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</si>
  <si>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</si>
  <si>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</si>
  <si>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</si>
  <si>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</si>
  <si>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</si>
  <si>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</si>
  <si>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</si>
  <si>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</si>
  <si>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</si>
  <si>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</si>
  <si>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</si>
  <si>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</si>
  <si>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</si>
  <si>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</si>
  <si>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</si>
  <si>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</si>
  <si>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</si>
  <si>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</si>
  <si>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</si>
  <si>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</si>
  <si>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</si>
  <si>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</si>
  <si>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</si>
  <si>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</si>
  <si>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</si>
  <si>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</si>
  <si>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</si>
  <si>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</si>
  <si>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</si>
  <si>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</si>
  <si>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</si>
  <si>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</si>
  <si>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</si>
  <si>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</si>
  <si>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</si>
  <si>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</si>
  <si>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</si>
  <si>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</si>
  <si>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</si>
  <si>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</si>
  <si>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</si>
  <si>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</si>
  <si>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</si>
  <si>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</si>
  <si>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</si>
  <si>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</si>
  <si>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</si>
  <si>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</si>
  <si>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</si>
  <si>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</si>
  <si>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</si>
  <si>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</si>
  <si>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</si>
  <si>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</si>
  <si>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</si>
  <si>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</si>
  <si>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</si>
  <si>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</si>
  <si>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</si>
  <si>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</si>
  <si>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</si>
  <si>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</si>
  <si>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</si>
  <si>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</si>
  <si>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</si>
  <si>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</si>
  <si>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</si>
  <si>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</si>
  <si>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</si>
  <si>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</si>
  <si>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</si>
  <si>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</si>
  <si>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</si>
  <si>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</si>
  <si>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</si>
  <si>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</si>
  <si>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</si>
  <si>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</si>
  <si>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</si>
  <si>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</si>
  <si>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</si>
  <si>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</si>
  <si>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</si>
  <si>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</si>
  <si>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</si>
  <si>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</si>
  <si>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</si>
  <si>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</si>
  <si>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</si>
  <si>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</si>
  <si>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</si>
  <si>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</si>
  <si>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</si>
  <si>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</si>
  <si>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</si>
  <si>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</si>
  <si>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</si>
  <si>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</si>
  <si>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</si>
  <si>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</si>
  <si>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</si>
  <si>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</si>
  <si>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</si>
  <si>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</si>
  <si>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</si>
  <si>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</si>
  <si>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</si>
  <si>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</si>
  <si>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</si>
  <si>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</si>
  <si>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</si>
  <si>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</si>
  <si>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</si>
  <si>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</si>
  <si>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</si>
  <si>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</si>
  <si>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</si>
  <si>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</si>
  <si>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</si>
  <si>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</si>
  <si>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</si>
  <si>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</si>
  <si>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</si>
  <si>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</si>
  <si>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</si>
  <si>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</si>
  <si>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</si>
  <si>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</si>
  <si>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</si>
  <si>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</si>
  <si>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</si>
  <si>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</si>
  <si>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</si>
  <si>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</si>
  <si>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</si>
  <si>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</si>
  <si>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</si>
  <si>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</si>
  <si>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</si>
  <si>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</si>
  <si>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</si>
  <si>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</si>
  <si>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</si>
  <si>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</si>
  <si>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</si>
  <si>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</si>
  <si>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</si>
  <si>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</si>
  <si>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</si>
  <si>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</si>
  <si>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</si>
  <si>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</si>
  <si>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</si>
  <si>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</si>
  <si>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</si>
  <si>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</si>
  <si>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</si>
  <si>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</si>
  <si>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</si>
  <si>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</si>
  <si>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</si>
  <si>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</si>
  <si>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</si>
  <si>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</si>
  <si>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</si>
  <si>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</si>
  <si>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</si>
  <si>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</si>
  <si>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</si>
  <si>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</si>
  <si>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</si>
  <si>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</si>
  <si>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</si>
  <si>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</si>
  <si>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</si>
  <si>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</si>
  <si>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</si>
  <si>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</si>
  <si>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</si>
  <si>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</si>
  <si>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</si>
  <si>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</si>
  <si>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</si>
  <si>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</si>
  <si>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</si>
  <si>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</si>
  <si>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</si>
  <si>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</si>
  <si>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</si>
  <si>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</si>
  <si>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</si>
  <si>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</si>
  <si>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</si>
  <si>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</si>
  <si>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</si>
  <si>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</si>
  <si>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</si>
  <si>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</si>
  <si>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</si>
  <si>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</si>
  <si>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</si>
  <si>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</si>
  <si>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</si>
  <si>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</si>
  <si>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</si>
  <si>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</si>
  <si>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</si>
  <si>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</si>
  <si>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</si>
  <si>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</si>
  <si>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</si>
  <si>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</si>
  <si>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</si>
  <si>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</si>
  <si>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</si>
  <si>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</si>
  <si>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</si>
  <si>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</si>
  <si>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</si>
  <si>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</si>
  <si>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</si>
  <si>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</si>
  <si>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</si>
  <si>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</si>
  <si>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</si>
  <si>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</si>
  <si>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</si>
  <si>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</si>
  <si>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</si>
  <si>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</si>
  <si>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</si>
  <si>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</si>
  <si>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</si>
  <si>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</si>
  <si>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</si>
  <si>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</si>
  <si>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</si>
  <si>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</si>
  <si>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</si>
  <si>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</si>
  <si>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</si>
  <si>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</si>
  <si>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</si>
  <si>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</si>
  <si>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</si>
  <si>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</si>
  <si>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</si>
  <si>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</si>
  <si>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</si>
  <si>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</si>
  <si>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</si>
  <si>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</si>
  <si>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</si>
  <si>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</si>
  <si>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</si>
  <si>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</si>
  <si>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</si>
  <si>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</si>
  <si>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</si>
  <si>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</si>
  <si>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</si>
  <si>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</si>
  <si>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</si>
  <si>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</si>
  <si>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</si>
  <si>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</si>
  <si>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</si>
  <si>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</si>
  <si>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</si>
  <si>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</si>
  <si>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</si>
  <si>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</si>
  <si>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</si>
  <si>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</si>
  <si>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</si>
  <si>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</si>
  <si>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</si>
  <si>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</si>
  <si>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</si>
  <si>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</si>
  <si>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</si>
  <si>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</si>
  <si>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</si>
  <si>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</si>
  <si>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</si>
  <si>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</si>
  <si>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</si>
  <si>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</si>
  <si>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</si>
  <si>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</si>
  <si>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</si>
  <si>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</si>
  <si>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</si>
  <si>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</si>
  <si>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</si>
  <si>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</si>
  <si>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</si>
  <si>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</si>
  <si>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</si>
  <si>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</si>
  <si>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</si>
  <si>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</si>
  <si>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</si>
  <si>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</si>
  <si>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</si>
  <si>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</si>
  <si>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</si>
  <si>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</si>
  <si>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</si>
  <si>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</si>
  <si>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</si>
  <si>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</si>
  <si>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</si>
  <si>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</si>
  <si>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</si>
  <si>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</si>
  <si>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</si>
  <si>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</si>
  <si>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</si>
  <si>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</si>
  <si>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</si>
  <si>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</si>
  <si>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</si>
  <si>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</si>
  <si>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</si>
  <si>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</si>
  <si>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</si>
  <si>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</si>
  <si>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</si>
  <si>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</si>
  <si>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</si>
  <si>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</si>
  <si>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</si>
  <si>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</si>
  <si>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</si>
  <si>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</si>
  <si>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</si>
  <si>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</si>
  <si>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</si>
  <si>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</si>
  <si>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</si>
  <si>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</si>
  <si>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</si>
  <si>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</si>
  <si>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</si>
  <si>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</si>
  <si>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</si>
  <si>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</si>
  <si>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</si>
  <si>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</si>
  <si>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</si>
  <si>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</si>
  <si>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</si>
  <si>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</si>
  <si>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</si>
  <si>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</si>
  <si>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</si>
  <si>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</si>
  <si>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</si>
  <si>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</si>
  <si>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</si>
  <si>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</si>
  <si>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</si>
  <si>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</si>
  <si>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</si>
  <si>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</si>
  <si>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</si>
  <si>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</si>
  <si>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</si>
  <si>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</si>
  <si>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</si>
  <si>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</si>
  <si>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</si>
  <si>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</si>
  <si>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</si>
  <si>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</si>
  <si>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</si>
  <si>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</si>
  <si>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</si>
  <si>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</si>
  <si>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</si>
  <si>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</si>
  <si>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</si>
  <si>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</si>
  <si>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</si>
  <si>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</si>
  <si>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</si>
  <si>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</si>
  <si>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</si>
  <si>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</si>
  <si>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</si>
  <si>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</si>
  <si>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</si>
  <si>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</si>
  <si>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</si>
  <si>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</si>
  <si>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</si>
  <si>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</si>
  <si>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</si>
  <si>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</si>
  <si>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</si>
  <si>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</si>
  <si>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</si>
  <si>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</si>
  <si>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</si>
  <si>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</si>
  <si>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</si>
  <si>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</si>
  <si>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</si>
  <si>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</si>
  <si>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</si>
  <si>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</si>
  <si>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</si>
  <si>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</si>
  <si>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</si>
  <si>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</si>
  <si>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</si>
  <si>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</si>
  <si>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</si>
  <si>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</si>
  <si>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</si>
  <si>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</si>
  <si>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</si>
  <si>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</si>
  <si>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</si>
  <si>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</si>
  <si>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</si>
  <si>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</si>
  <si>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</si>
  <si>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</si>
  <si>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</si>
  <si>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</si>
  <si>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</si>
  <si>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</si>
  <si>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</si>
  <si>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</si>
  <si>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</si>
  <si>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</si>
  <si>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</si>
  <si>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</si>
  <si>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</si>
  <si>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</si>
  <si>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</si>
  <si>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</si>
  <si>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</si>
  <si>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</si>
  <si>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</si>
  <si>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</si>
  <si>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</si>
  <si>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</si>
  <si>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</si>
  <si>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</si>
  <si>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</si>
  <si>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</si>
  <si>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</si>
  <si>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</si>
  <si>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</si>
  <si>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</si>
  <si>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</si>
  <si>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</si>
  <si>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</si>
  <si>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</si>
  <si>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</si>
  <si>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</si>
  <si>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</si>
  <si>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</si>
  <si>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</si>
  <si>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</si>
  <si>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</si>
  <si>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</si>
  <si>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</si>
  <si>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</si>
  <si>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</si>
  <si>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</si>
  <si>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</si>
  <si>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</si>
  <si>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</si>
  <si>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</si>
  <si>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</si>
  <si>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</si>
  <si>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</si>
  <si>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</si>
  <si>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</si>
  <si>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</si>
  <si>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</si>
  <si>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</si>
  <si>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</si>
  <si>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</si>
  <si>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</si>
  <si>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</si>
  <si>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</si>
  <si>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</si>
  <si>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</si>
  <si>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</si>
  <si>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</si>
  <si>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</si>
  <si>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</si>
  <si>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</si>
  <si>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</si>
  <si>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</si>
  <si>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</si>
  <si>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</si>
  <si>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</si>
  <si>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</si>
  <si>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</si>
  <si>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</si>
  <si>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</si>
  <si>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</si>
  <si>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</si>
  <si>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</si>
  <si>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</si>
  <si>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</si>
  <si>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</si>
  <si>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</si>
  <si>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</si>
  <si>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</si>
  <si>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</si>
  <si>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</si>
  <si>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</si>
  <si>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</si>
  <si>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</si>
  <si>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</si>
  <si>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</si>
  <si>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</si>
  <si>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</si>
  <si>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</si>
  <si>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</si>
  <si>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</si>
  <si>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</si>
  <si>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</si>
  <si>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</si>
  <si>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</si>
  <si>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</si>
  <si>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</si>
  <si>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</si>
  <si>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</si>
  <si>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</si>
  <si>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</si>
  <si>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</si>
  <si>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</si>
  <si>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</si>
  <si>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</si>
  <si>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</si>
  <si>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</si>
  <si>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</si>
  <si>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</si>
  <si>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</si>
  <si>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</si>
  <si>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</si>
  <si>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</si>
  <si>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</si>
  <si>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</si>
  <si>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</si>
  <si>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</si>
  <si>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</si>
  <si>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</si>
  <si>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</si>
  <si>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</si>
  <si>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</si>
  <si>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</si>
  <si>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</si>
  <si>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</si>
  <si>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</si>
  <si>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</si>
  <si>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</si>
  <si>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</si>
  <si>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</si>
  <si>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</si>
  <si>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</si>
  <si>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</si>
  <si>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</si>
  <si>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</si>
  <si>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</si>
  <si>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</si>
  <si>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</si>
  <si>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</si>
  <si>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</si>
  <si>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</si>
  <si>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</si>
  <si>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</si>
  <si>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</si>
  <si>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</si>
  <si>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</si>
  <si>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</si>
  <si>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</si>
  <si>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</si>
  <si>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</si>
  <si>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</si>
  <si>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</si>
  <si>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</si>
  <si>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</si>
  <si>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</si>
  <si>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</si>
  <si>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</si>
  <si>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</si>
  <si>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</si>
  <si>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</si>
  <si>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</si>
  <si>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</si>
  <si>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</si>
  <si>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</si>
  <si>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</si>
  <si>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</si>
  <si>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</si>
  <si>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</si>
  <si>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</si>
  <si>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</si>
  <si>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</si>
  <si>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</si>
  <si>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</si>
  <si>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</si>
  <si>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</si>
  <si>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</si>
  <si>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</si>
  <si>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</si>
  <si>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</si>
  <si>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</si>
  <si>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</si>
  <si>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</si>
  <si>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</si>
  <si>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</si>
  <si>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</si>
  <si>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</si>
  <si>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</si>
  <si>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</si>
  <si>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</si>
  <si>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</si>
  <si>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</si>
  <si>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</si>
  <si>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</si>
  <si>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</si>
  <si>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</si>
  <si>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</si>
  <si>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</si>
  <si>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</si>
  <si>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</si>
  <si>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</si>
  <si>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</si>
  <si>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</si>
  <si>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</si>
  <si>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</si>
  <si>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</si>
  <si>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</si>
  <si>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</si>
  <si>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</si>
  <si>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</si>
  <si>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</si>
  <si>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</si>
  <si>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</si>
  <si>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</si>
  <si>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</si>
  <si>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</si>
  <si>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</si>
  <si>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</si>
  <si>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</si>
  <si>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</si>
  <si>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</si>
  <si>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</si>
  <si>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</si>
  <si>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</si>
  <si>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</si>
  <si>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</si>
  <si>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</si>
  <si>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</si>
  <si>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</si>
  <si>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</si>
  <si>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</si>
  <si>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</si>
  <si>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</si>
  <si>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</si>
  <si>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</si>
  <si>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</si>
  <si>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</si>
  <si>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</si>
  <si>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</si>
  <si>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</si>
  <si>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</si>
  <si>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</si>
  <si>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</si>
  <si>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</si>
  <si>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</si>
  <si>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</si>
  <si>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</si>
  <si>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</si>
  <si>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</si>
  <si>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</si>
  <si>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</si>
  <si>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</si>
  <si>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</si>
  <si>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</si>
  <si>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</si>
  <si>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</si>
  <si>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</si>
  <si>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</si>
  <si>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</si>
  <si>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</si>
  <si>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</si>
  <si>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</si>
  <si>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</si>
  <si>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</si>
  <si>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</si>
  <si>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</si>
  <si>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</si>
  <si>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</si>
  <si>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</si>
  <si>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</si>
  <si>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</si>
  <si>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</si>
  <si>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</si>
  <si>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</si>
  <si>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</si>
  <si>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</si>
  <si>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</si>
  <si>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</si>
  <si>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</si>
  <si>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</si>
  <si>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</si>
  <si>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</si>
  <si>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</si>
  <si>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</si>
  <si>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</si>
  <si>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</si>
  <si>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</si>
  <si>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</si>
  <si>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</si>
  <si>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</si>
  <si>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</si>
  <si>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</si>
  <si>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</si>
  <si>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</si>
  <si>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</si>
  <si>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</si>
  <si>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</si>
  <si>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</si>
  <si>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</si>
  <si>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</si>
  <si>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</si>
  <si>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</si>
  <si>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</si>
  <si>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</si>
  <si>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</si>
  <si>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</si>
  <si>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</si>
  <si>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</si>
  <si>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</si>
  <si>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</si>
  <si>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</si>
  <si>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</si>
  <si>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</si>
  <si>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</si>
  <si>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</si>
  <si>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</si>
  <si>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</si>
  <si>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</si>
  <si>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</si>
  <si>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</si>
  <si>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</si>
  <si>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</si>
  <si>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</si>
  <si>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</si>
  <si>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</si>
  <si>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</si>
  <si>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</si>
  <si>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</si>
  <si>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</si>
  <si>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</si>
  <si>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</si>
  <si>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</si>
  <si>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</si>
  <si>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</si>
  <si>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</si>
  <si>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</si>
  <si>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</si>
  <si>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</si>
  <si>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</si>
  <si>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</si>
  <si>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</si>
  <si>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</si>
  <si>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</si>
  <si>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</si>
  <si>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</si>
  <si>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</si>
  <si>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</si>
  <si>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</si>
  <si>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</si>
  <si>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</si>
  <si>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</si>
  <si>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</si>
  <si>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</si>
  <si>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</si>
  <si>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</si>
  <si>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</si>
  <si>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</si>
  <si>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</si>
  <si>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</si>
  <si>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</si>
  <si>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</si>
  <si>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</si>
  <si>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</si>
  <si>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</si>
  <si>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</si>
  <si>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</si>
  <si>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</si>
  <si>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</si>
  <si>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</si>
  <si>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</si>
  <si>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</si>
  <si>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</si>
  <si>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</si>
  <si>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</si>
  <si>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</si>
  <si>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</si>
  <si>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</si>
  <si>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</si>
  <si>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</si>
  <si>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</si>
  <si>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</si>
  <si>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</si>
  <si>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</si>
  <si>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</si>
  <si>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</si>
  <si>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</si>
  <si>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</si>
  <si>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</si>
  <si>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</si>
  <si>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</si>
  <si>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</si>
  <si>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</si>
  <si>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</si>
  <si>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</si>
  <si>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</si>
  <si>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</si>
  <si>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</si>
  <si>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</si>
  <si>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</si>
  <si>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</si>
  <si>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</si>
  <si>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</si>
  <si>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</si>
  <si>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</si>
  <si>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</si>
  <si>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</si>
  <si>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</si>
  <si>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</si>
  <si>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</si>
  <si>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</si>
  <si>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</si>
  <si>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</si>
  <si>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</si>
  <si>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</si>
  <si>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</si>
  <si>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</si>
  <si>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</si>
  <si>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</si>
  <si>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</si>
  <si>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</si>
  <si>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</si>
  <si>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</si>
  <si>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</si>
  <si>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</si>
  <si>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</si>
  <si>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</si>
  <si>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</si>
  <si>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</si>
  <si>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</si>
  <si>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</si>
  <si>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</si>
  <si>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</si>
  <si>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</si>
  <si>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</si>
  <si>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</si>
  <si>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</si>
  <si>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</si>
  <si>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</si>
  <si>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</si>
  <si>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</si>
  <si>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</si>
  <si>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</si>
  <si>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</si>
  <si>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</si>
  <si>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</si>
  <si>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</si>
  <si>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</si>
  <si>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</si>
  <si>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</si>
  <si>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</si>
  <si>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</si>
  <si>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</si>
  <si>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</si>
  <si>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</si>
  <si>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</si>
  <si>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</si>
  <si>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</si>
  <si>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</si>
  <si>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</si>
  <si>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</si>
  <si>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</si>
  <si>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</si>
  <si>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</si>
  <si>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</si>
  <si>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</si>
  <si>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</si>
  <si>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</si>
  <si>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</si>
  <si>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</si>
  <si>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</si>
  <si>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</si>
  <si>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</si>
  <si>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</si>
  <si>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</si>
  <si>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</si>
  <si>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</si>
  <si>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</si>
  <si>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</si>
  <si>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</si>
  <si>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</si>
  <si>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</si>
  <si>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</si>
  <si>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</si>
  <si>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</si>
  <si>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</si>
  <si>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</si>
  <si>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</si>
  <si>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</si>
  <si>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</si>
  <si>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</si>
  <si>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</si>
  <si>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</si>
  <si>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</si>
  <si>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</si>
  <si>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</si>
  <si>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</si>
  <si>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</si>
  <si>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</si>
  <si>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</si>
  <si>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</si>
  <si>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</si>
  <si>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</si>
  <si>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</si>
  <si>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</si>
  <si>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</si>
  <si>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</si>
  <si>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</si>
  <si>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</si>
  <si>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</si>
  <si>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</si>
  <si>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</si>
  <si>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</si>
  <si>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</si>
  <si>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</si>
  <si>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</si>
  <si>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</si>
  <si>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</si>
  <si>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</si>
  <si>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</si>
  <si>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</si>
  <si>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</si>
  <si>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</si>
  <si>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</si>
  <si>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</si>
  <si>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</si>
  <si>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</si>
  <si>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</si>
  <si>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</si>
  <si>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</si>
  <si>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</si>
  <si>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</si>
  <si>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</si>
  <si>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</si>
  <si>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</si>
  <si>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</si>
  <si>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</si>
  <si>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</si>
  <si>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</si>
  <si>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</si>
  <si>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</si>
  <si>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</si>
  <si>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</si>
  <si>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</si>
  <si>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</si>
  <si>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</si>
  <si>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</si>
  <si>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</si>
  <si>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</si>
  <si>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</si>
  <si>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</si>
  <si>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</si>
  <si>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</si>
  <si>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</si>
  <si>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</si>
  <si>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</si>
  <si>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</si>
  <si>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</si>
  <si>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</si>
  <si>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</si>
  <si>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</si>
  <si>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</si>
  <si>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</si>
  <si>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</si>
  <si>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</si>
  <si>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</si>
  <si>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</si>
  <si>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</si>
  <si>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</si>
  <si>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</si>
  <si>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</si>
  <si>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</si>
  <si>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</si>
  <si>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</si>
  <si>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</si>
  <si>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</si>
  <si>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</si>
  <si>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</si>
  <si>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</si>
  <si>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</si>
  <si>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</si>
  <si>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</si>
  <si>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</si>
  <si>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</si>
  <si>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</si>
  <si>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</si>
  <si>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</si>
  <si>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</si>
  <si>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</si>
  <si>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</si>
  <si>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</si>
  <si>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</si>
  <si>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</si>
  <si>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</si>
  <si>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</si>
  <si>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</si>
  <si>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</si>
  <si>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</si>
  <si>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</si>
  <si>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</si>
  <si>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</si>
  <si>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</si>
  <si>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</si>
  <si>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</si>
  <si>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</si>
  <si>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</si>
  <si>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</si>
  <si>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</si>
  <si>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</si>
  <si>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</si>
  <si>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</si>
  <si>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</si>
  <si>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</si>
  <si>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</si>
  <si>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</si>
  <si>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</si>
  <si>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</si>
  <si>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</si>
  <si>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</si>
  <si>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</si>
  <si>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</si>
  <si>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</si>
  <si>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</si>
  <si>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</si>
  <si>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</si>
  <si>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</si>
  <si>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</si>
  <si>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</si>
  <si>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</si>
  <si>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</si>
  <si>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</si>
  <si>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</si>
  <si>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</si>
  <si>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</si>
  <si>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</si>
  <si>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</si>
  <si>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</si>
  <si>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</si>
  <si>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</si>
  <si>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</si>
  <si>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</si>
  <si>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</si>
  <si>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</si>
  <si>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</si>
  <si>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</si>
  <si>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</si>
  <si>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</si>
  <si>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</si>
  <si>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</si>
  <si>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</si>
  <si>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</si>
  <si>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</si>
  <si>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</si>
  <si>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</si>
  <si>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</si>
  <si>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</si>
  <si>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</si>
  <si>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</si>
  <si>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</si>
  <si>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</si>
  <si>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</si>
  <si>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</si>
  <si>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</si>
  <si>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</si>
  <si>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</si>
  <si>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</si>
  <si>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</si>
  <si>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</si>
  <si>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</si>
  <si>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</si>
  <si>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</si>
  <si>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</si>
  <si>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</si>
  <si>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</si>
  <si>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</si>
  <si>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</si>
  <si>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</si>
  <si>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</si>
  <si>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</si>
  <si>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</si>
  <si>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</si>
  <si>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</si>
  <si>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</si>
  <si>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</si>
  <si>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</si>
  <si>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</si>
  <si>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</si>
  <si>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</si>
  <si>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</si>
  <si>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</si>
  <si>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</si>
  <si>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</si>
  <si>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</si>
  <si>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</si>
  <si>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</si>
  <si>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</si>
  <si>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</si>
  <si>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</si>
  <si>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</si>
  <si>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</si>
  <si>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</si>
  <si>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</si>
  <si>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</si>
  <si>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</si>
  <si>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</si>
  <si>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</si>
  <si>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</si>
  <si>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</si>
  <si>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</si>
  <si>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</si>
  <si>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</si>
  <si>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</si>
  <si>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</si>
  <si>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</si>
  <si>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</si>
  <si>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</si>
  <si>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</si>
  <si>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</si>
  <si>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</si>
  <si>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</si>
  <si>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</si>
  <si>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</si>
  <si>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</si>
  <si>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</si>
  <si>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</si>
  <si>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</si>
  <si>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</si>
  <si>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</si>
  <si>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</si>
  <si>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</si>
  <si>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</si>
  <si>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</si>
  <si>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</si>
  <si>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</si>
  <si>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</si>
  <si>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</si>
  <si>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</si>
  <si>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</si>
  <si>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</si>
  <si>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</si>
  <si>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</si>
  <si>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</si>
  <si>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</si>
  <si>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</si>
  <si>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</si>
  <si>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</si>
  <si>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</si>
  <si>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</si>
  <si>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</si>
  <si>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</si>
  <si>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</si>
  <si>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</si>
  <si>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</si>
  <si>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</si>
  <si>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</si>
  <si>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</si>
  <si>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</si>
  <si>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</si>
  <si>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</si>
  <si>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</si>
  <si>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</si>
  <si>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</si>
  <si>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</si>
  <si>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</si>
  <si>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</si>
  <si>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</si>
  <si>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</si>
  <si>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</si>
  <si>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</si>
  <si>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</si>
  <si>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</si>
  <si>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</si>
  <si>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</si>
  <si>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</si>
  <si>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</si>
  <si>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</si>
  <si>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</si>
  <si>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</si>
  <si>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</si>
  <si>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</si>
  <si>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</si>
  <si>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</si>
  <si>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</si>
  <si>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</si>
  <si>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</si>
  <si>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</si>
  <si>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</si>
  <si>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</si>
  <si>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</si>
  <si>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</si>
  <si>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</si>
  <si>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</si>
  <si>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</si>
  <si>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</si>
  <si>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</si>
  <si>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</si>
  <si>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</si>
  <si>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</si>
  <si>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</si>
  <si>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</si>
  <si>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</si>
  <si>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</si>
  <si>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</si>
  <si>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</si>
  <si>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</si>
  <si>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</si>
  <si>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</si>
  <si>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</si>
  <si>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</si>
  <si>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</si>
  <si>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</si>
  <si>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</si>
  <si>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</si>
  <si>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</si>
  <si>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</si>
  <si>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</si>
  <si>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</si>
  <si>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</si>
  <si>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</si>
  <si>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</si>
  <si>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</si>
  <si>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</si>
  <si>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</si>
  <si>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</si>
  <si>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</si>
  <si>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</si>
  <si>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</si>
  <si>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</si>
  <si>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</si>
  <si>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</si>
  <si>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</si>
  <si>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</si>
  <si>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</si>
  <si>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</si>
  <si>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</si>
  <si>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</si>
  <si>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</si>
  <si>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</si>
  <si>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</si>
  <si>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</si>
  <si>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</si>
  <si>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</si>
  <si>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</si>
  <si>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</si>
  <si>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</si>
  <si>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</si>
  <si>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</si>
  <si>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</si>
  <si>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</si>
  <si>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</si>
  <si>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</si>
  <si>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</si>
  <si>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</si>
  <si>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</si>
  <si>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</si>
  <si>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</si>
  <si>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</si>
  <si>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</si>
  <si>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</si>
  <si>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</si>
  <si>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</si>
  <si>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</si>
  <si>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</si>
  <si>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</si>
  <si>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</si>
  <si>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</si>
  <si>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</si>
  <si>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</si>
  <si>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</si>
  <si>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</si>
  <si>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</si>
  <si>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</si>
  <si>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</si>
  <si>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</si>
  <si>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</si>
  <si>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</si>
  <si>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</si>
  <si>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</si>
  <si>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</si>
  <si>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</si>
  <si>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</si>
  <si>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</si>
  <si>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</si>
  <si>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</si>
  <si>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</si>
  <si>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</si>
  <si>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</si>
  <si>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</si>
  <si>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</si>
  <si>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</si>
  <si>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</si>
  <si>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</si>
  <si>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</si>
  <si>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</si>
  <si>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</si>
  <si>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</si>
  <si>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</si>
  <si>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</si>
  <si>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</si>
  <si>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</si>
  <si>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</si>
  <si>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</si>
  <si>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</si>
  <si>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</si>
  <si>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</si>
  <si>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</si>
  <si>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</si>
  <si>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</si>
  <si>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</si>
  <si>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</si>
  <si>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</si>
  <si>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</si>
  <si>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</si>
  <si>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</si>
  <si>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</si>
  <si>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</si>
  <si>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</si>
  <si>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</si>
  <si>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</si>
  <si>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</si>
  <si>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</si>
  <si>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</si>
  <si>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</si>
  <si>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</si>
  <si>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</si>
  <si>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</si>
  <si>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</si>
  <si>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</si>
  <si>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</si>
  <si>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</si>
  <si>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</si>
  <si>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</si>
  <si>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</si>
  <si>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</si>
  <si>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</si>
  <si>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</si>
  <si>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</si>
  <si>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</si>
  <si>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</si>
  <si>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</si>
  <si>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</si>
  <si>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</si>
  <si>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</si>
  <si>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</si>
  <si>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</si>
  <si>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</si>
  <si>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</si>
  <si>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</si>
  <si>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</si>
  <si>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</si>
  <si>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</si>
  <si>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</si>
  <si>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</si>
  <si>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</si>
  <si>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</si>
  <si>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</si>
  <si>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</si>
  <si>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</si>
  <si>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</si>
  <si>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</si>
  <si>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</si>
  <si>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</si>
  <si>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</si>
  <si>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</si>
  <si>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</si>
  <si>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</si>
  <si>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</si>
  <si>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</si>
  <si>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</si>
  <si>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</si>
  <si>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</si>
  <si>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</si>
  <si>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</si>
  <si>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</si>
  <si>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</si>
  <si>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</si>
  <si>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</si>
  <si>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</si>
  <si>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</si>
  <si>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</si>
  <si>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</si>
  <si>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</si>
  <si>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</si>
  <si>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</si>
  <si>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</si>
  <si>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</si>
  <si>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</si>
  <si>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</si>
  <si>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</si>
  <si>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</si>
  <si>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</si>
  <si>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</si>
  <si>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</si>
  <si>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</si>
  <si>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</si>
  <si>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</si>
  <si>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</si>
  <si>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</si>
  <si>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</si>
  <si>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</si>
  <si>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</si>
  <si>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</si>
  <si>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</si>
  <si>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</si>
  <si>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</si>
  <si>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</si>
  <si>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</si>
  <si>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</si>
  <si>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</si>
  <si>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</si>
  <si>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</si>
  <si>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</si>
  <si>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</si>
  <si>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</si>
  <si>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</si>
  <si>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</si>
  <si>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</si>
  <si>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</si>
  <si>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</si>
  <si>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</si>
  <si>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</si>
  <si>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</si>
  <si>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</si>
  <si>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</si>
  <si>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</si>
  <si>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</si>
  <si>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</si>
  <si>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</si>
  <si>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</si>
  <si>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</si>
  <si>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</si>
  <si>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</si>
  <si>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</si>
  <si>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</si>
  <si>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</si>
  <si>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</si>
  <si>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</si>
  <si>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</si>
  <si>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</si>
  <si>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</si>
  <si>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</si>
  <si>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</si>
  <si>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</si>
  <si>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</si>
  <si>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</si>
  <si>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</si>
  <si>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</si>
  <si>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</si>
  <si>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</si>
  <si>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</si>
  <si>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</si>
  <si>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</si>
  <si>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</si>
  <si>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</si>
  <si>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</si>
  <si>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</si>
  <si>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</si>
  <si>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</si>
  <si>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</si>
  <si>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</si>
  <si>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</si>
  <si>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</si>
  <si>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</si>
  <si>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</si>
  <si>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</si>
  <si>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</si>
  <si>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</si>
  <si>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</si>
  <si>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</si>
  <si>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</si>
  <si>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</si>
  <si>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</si>
  <si>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</si>
  <si>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</si>
  <si>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</si>
  <si>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</si>
  <si>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</si>
  <si>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</si>
  <si>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</si>
  <si>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</si>
  <si>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</si>
  <si>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</si>
  <si>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</si>
  <si>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</si>
  <si>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</si>
  <si>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</si>
  <si>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</si>
  <si>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</si>
  <si>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</si>
  <si>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</si>
  <si>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</si>
  <si>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</si>
  <si>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</si>
  <si>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</si>
  <si>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</si>
  <si>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</si>
  <si>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</si>
  <si>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</si>
  <si>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</si>
  <si>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</si>
  <si>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</si>
  <si>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</si>
  <si>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</si>
  <si>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</si>
  <si>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</si>
  <si>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</si>
  <si>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</si>
  <si>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</si>
  <si>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</si>
  <si>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</si>
  <si>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</si>
  <si>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</si>
  <si>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</si>
  <si>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</si>
  <si>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</si>
  <si>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</si>
  <si>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</si>
  <si>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</si>
  <si>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</si>
  <si>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</si>
  <si>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</si>
  <si>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</si>
  <si>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</si>
  <si>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</si>
  <si>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</si>
  <si>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</si>
  <si>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</si>
  <si>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</si>
  <si>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</si>
  <si>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</si>
  <si>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</si>
  <si>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</si>
  <si>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</si>
  <si>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</si>
  <si>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</si>
  <si>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</si>
  <si>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</si>
  <si>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</si>
  <si>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</si>
  <si>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</si>
  <si>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</si>
  <si>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</si>
  <si>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</si>
  <si>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</si>
  <si>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</si>
  <si>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</si>
  <si>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</si>
  <si>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</si>
  <si>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</si>
  <si>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</si>
  <si>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</si>
  <si>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</si>
  <si>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</si>
  <si>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</si>
  <si>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</si>
  <si>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</si>
  <si>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</si>
  <si>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</si>
  <si>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</si>
  <si>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</si>
  <si>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</si>
  <si>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</si>
  <si>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</si>
  <si>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</si>
  <si>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</si>
  <si>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</si>
  <si>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</si>
  <si>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</si>
  <si>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</si>
  <si>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</si>
  <si>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</si>
  <si>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</si>
  <si>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</si>
  <si>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</si>
  <si>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</si>
  <si>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</si>
  <si>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</si>
  <si>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</si>
  <si>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</si>
  <si>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</si>
  <si>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</si>
  <si>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</si>
  <si>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</si>
  <si>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</si>
  <si>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</si>
  <si>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</si>
  <si>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</si>
  <si>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</si>
  <si>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</si>
  <si>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</si>
  <si>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</si>
  <si>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</si>
  <si>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</si>
  <si>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</si>
  <si>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</si>
  <si>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</si>
  <si>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</si>
  <si>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</si>
  <si>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</si>
  <si>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</si>
  <si>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</si>
  <si>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</si>
  <si>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</si>
  <si>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</si>
  <si>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</si>
  <si>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</si>
  <si>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</si>
  <si>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</si>
  <si>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</si>
  <si>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</si>
  <si>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</si>
  <si>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</si>
  <si>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</si>
  <si>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</si>
  <si>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</si>
  <si>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</si>
  <si>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</si>
  <si>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</si>
  <si>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</si>
  <si>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</si>
  <si>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</si>
  <si>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</si>
  <si>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</si>
  <si>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</si>
  <si>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</si>
  <si>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</si>
  <si>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</si>
  <si>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</si>
  <si>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</si>
  <si>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</si>
  <si>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</si>
  <si>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</si>
  <si>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</si>
  <si>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</si>
  <si>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</si>
  <si>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</si>
  <si>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</si>
  <si>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</si>
  <si>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</si>
  <si>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</si>
  <si>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</si>
  <si>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</si>
  <si>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</si>
  <si>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</si>
  <si>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</si>
  <si>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</si>
  <si>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</si>
  <si>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</si>
  <si>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</si>
  <si>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</si>
  <si>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</si>
  <si>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</si>
  <si>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</si>
  <si>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</si>
  <si>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</si>
  <si>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</si>
  <si>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</si>
  <si>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</si>
  <si>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</si>
  <si>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</si>
  <si>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</si>
  <si>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</si>
  <si>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</si>
  <si>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</si>
  <si>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</si>
  <si>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</si>
  <si>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</si>
  <si>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</si>
  <si>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</si>
  <si>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</si>
  <si>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</si>
  <si>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</si>
  <si>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</si>
  <si>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</si>
  <si>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</si>
  <si>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</si>
  <si>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</si>
  <si>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</si>
  <si>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</si>
  <si>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</si>
  <si>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</si>
  <si>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</si>
  <si>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</si>
  <si>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</si>
  <si>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</si>
  <si>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</si>
  <si>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</si>
  <si>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</si>
  <si>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</si>
  <si>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</si>
  <si>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</si>
  <si>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</si>
  <si>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</si>
  <si>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</si>
  <si>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</si>
  <si>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</si>
  <si>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</si>
  <si>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</si>
  <si>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</si>
  <si>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</si>
  <si>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</si>
  <si>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</si>
  <si>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</si>
  <si>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</si>
  <si>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</si>
  <si>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</si>
  <si>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</si>
  <si>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</si>
  <si>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</si>
  <si>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</si>
  <si>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</si>
  <si>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</si>
  <si>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</si>
  <si>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</si>
  <si>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</si>
  <si>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</si>
  <si>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</si>
  <si>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</si>
  <si>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</si>
  <si>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</si>
  <si>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</si>
  <si>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</si>
  <si>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</si>
  <si>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</si>
  <si>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</si>
  <si>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</si>
  <si>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</si>
  <si>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</si>
  <si>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</si>
  <si>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</si>
  <si>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</si>
  <si>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</si>
  <si>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</si>
  <si>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</si>
  <si>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</si>
  <si>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</si>
  <si>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</si>
  <si>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</si>
  <si>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</si>
  <si>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</si>
  <si>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</si>
  <si>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</si>
  <si>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</si>
  <si>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</si>
  <si>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</si>
  <si>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</si>
  <si>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</si>
  <si>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</si>
  <si>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</si>
  <si>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</si>
  <si>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</si>
  <si>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</si>
  <si>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</si>
  <si>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</si>
  <si>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</si>
  <si>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</si>
  <si>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</si>
  <si>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</si>
  <si>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</si>
  <si>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</si>
  <si>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</si>
  <si>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</si>
  <si>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</si>
  <si>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</si>
  <si>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</si>
  <si>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</si>
  <si>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</si>
  <si>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</si>
  <si>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</si>
  <si>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</si>
  <si>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</si>
  <si>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</si>
  <si>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</si>
  <si>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</si>
  <si>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</si>
  <si>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</si>
  <si>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</si>
  <si>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</si>
  <si>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</si>
  <si>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</si>
  <si>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</si>
  <si>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</si>
  <si>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</si>
  <si>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</si>
  <si>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</si>
  <si>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</si>
  <si>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</si>
  <si>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</si>
  <si>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</si>
  <si>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</si>
  <si>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</si>
  <si>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</si>
  <si>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</si>
  <si>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</si>
  <si>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</si>
  <si>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</si>
  <si>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</si>
  <si>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</si>
  <si>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</si>
  <si>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</si>
  <si>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</si>
  <si>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</si>
  <si>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</si>
  <si>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</si>
  <si>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</si>
  <si>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</si>
  <si>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</si>
  <si>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</si>
  <si>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</si>
  <si>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</si>
  <si>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</si>
  <si>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</si>
  <si>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</si>
  <si>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</si>
  <si>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</si>
  <si>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</si>
  <si>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</si>
  <si>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</si>
  <si>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</si>
  <si>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</si>
  <si>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</si>
  <si>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</si>
  <si>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</si>
  <si>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</si>
  <si>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</si>
  <si>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</si>
  <si>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</si>
  <si>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</si>
  <si>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</si>
  <si>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</si>
  <si>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</si>
  <si>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</si>
  <si>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</si>
  <si>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</si>
  <si>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</si>
  <si>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</si>
  <si>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</si>
  <si>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</si>
  <si>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</si>
  <si>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</si>
  <si>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</si>
  <si>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</si>
  <si>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</si>
  <si>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</si>
  <si>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</si>
  <si>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</si>
  <si>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</si>
  <si>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</si>
  <si>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</si>
  <si>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</si>
  <si>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</si>
  <si>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</si>
  <si>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</si>
  <si>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</si>
  <si>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</si>
  <si>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</si>
  <si>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</si>
  <si>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</si>
  <si>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</si>
  <si>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</si>
  <si>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</si>
  <si>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</si>
  <si>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</si>
  <si>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</si>
  <si>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</si>
  <si>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</si>
  <si>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</si>
  <si>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</si>
  <si>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</si>
  <si>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</si>
  <si>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</si>
  <si>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</si>
  <si>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</si>
  <si>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</si>
  <si>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</si>
  <si>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</si>
  <si>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</si>
  <si>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</si>
  <si>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</si>
  <si>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</si>
  <si>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</si>
  <si>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</si>
  <si>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</si>
  <si>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</si>
  <si>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</si>
  <si>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</si>
  <si>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</si>
  <si>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</si>
  <si>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</si>
  <si>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</si>
  <si>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</si>
  <si>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</si>
  <si>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</si>
  <si>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</si>
  <si>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</si>
  <si>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</si>
  <si>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</si>
  <si>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</si>
  <si>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</si>
  <si>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</si>
  <si>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</si>
  <si>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</si>
  <si>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</si>
  <si>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</si>
  <si>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</si>
  <si>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</si>
  <si>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</si>
  <si>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</si>
  <si>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</si>
  <si>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</si>
  <si>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</si>
  <si>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</si>
  <si>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</si>
  <si>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</si>
  <si>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</si>
  <si>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</si>
  <si>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</si>
  <si>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</si>
  <si>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</si>
  <si>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</si>
  <si>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</si>
  <si>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</si>
  <si>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</si>
  <si>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</si>
  <si>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</si>
  <si>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</si>
  <si>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</si>
  <si>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</si>
  <si>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</si>
  <si>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</si>
  <si>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</si>
  <si>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</si>
  <si>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</si>
  <si>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</si>
  <si>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</si>
  <si>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</si>
  <si>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</si>
  <si>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</si>
  <si>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</si>
  <si>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</si>
  <si>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</si>
  <si>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</si>
  <si>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</si>
  <si>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</si>
  <si>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</si>
  <si>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</si>
  <si>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</si>
  <si>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</si>
  <si>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</si>
  <si>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</si>
  <si>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</si>
  <si>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</si>
  <si>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</si>
  <si>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</si>
  <si>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</si>
  <si>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</si>
  <si>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</si>
  <si>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</si>
  <si>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</si>
  <si>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</si>
  <si>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</si>
  <si>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</si>
  <si>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</si>
  <si>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</si>
  <si>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</si>
  <si>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</si>
  <si>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</si>
  <si>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</si>
  <si>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</si>
  <si>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</si>
  <si>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</si>
  <si>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</si>
  <si>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</si>
  <si>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</si>
  <si>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</si>
  <si>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</si>
  <si>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</si>
  <si>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</si>
  <si>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</si>
  <si>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</si>
  <si>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</si>
  <si>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</si>
  <si>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</si>
  <si>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</si>
  <si>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</si>
  <si>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</si>
  <si>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</si>
  <si>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</si>
  <si>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</si>
  <si>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</si>
  <si>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</si>
  <si>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</si>
  <si>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</si>
  <si>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</si>
  <si>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</si>
  <si>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</si>
  <si>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</si>
  <si>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</si>
  <si>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</si>
  <si>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</si>
  <si>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</si>
  <si>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</si>
  <si>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</si>
  <si>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</si>
  <si>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</si>
  <si>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</si>
  <si>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</si>
  <si>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</si>
  <si>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</si>
  <si>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</si>
  <si>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</si>
  <si>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</si>
  <si>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</si>
  <si>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</si>
  <si>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</si>
  <si>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</si>
  <si>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</si>
  <si>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</si>
  <si>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</si>
  <si>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</si>
  <si>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</si>
  <si>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</si>
  <si>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</si>
  <si>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</si>
  <si>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</si>
  <si>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</si>
  <si>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</si>
  <si>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</si>
  <si>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</si>
  <si>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</si>
  <si>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</si>
  <si>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</si>
  <si>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</si>
  <si>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</si>
  <si>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</si>
  <si>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</si>
  <si>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</si>
  <si>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</si>
  <si>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</si>
  <si>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</si>
  <si>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</si>
  <si>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</si>
  <si>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</si>
  <si>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</si>
  <si>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</si>
  <si>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</si>
  <si>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</si>
  <si>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</si>
  <si>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</si>
  <si>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</si>
  <si>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</si>
  <si>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</si>
  <si>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</si>
  <si>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</si>
  <si>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</si>
  <si>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</si>
  <si>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</si>
  <si>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</si>
  <si>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</si>
  <si>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</si>
  <si>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</si>
  <si>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</si>
  <si>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</si>
  <si>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</si>
  <si>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</si>
  <si>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</si>
  <si>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</si>
  <si>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</si>
  <si>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</si>
  <si>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</si>
  <si>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</si>
  <si>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</si>
  <si>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</si>
  <si>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</si>
  <si>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</si>
  <si>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</si>
  <si>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</si>
  <si>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</si>
  <si>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</si>
  <si>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</si>
  <si>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</si>
  <si>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</si>
  <si>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</si>
  <si>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</si>
  <si>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</si>
  <si>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</si>
  <si>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</si>
  <si>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</si>
  <si>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</si>
  <si>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</si>
  <si>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</si>
  <si>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</si>
  <si>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</si>
  <si>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</si>
  <si>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</si>
  <si>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</si>
  <si>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</si>
  <si>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</si>
  <si>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</si>
  <si>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</si>
  <si>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</si>
  <si>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</si>
  <si>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</si>
  <si>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</si>
  <si>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</si>
  <si>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</si>
  <si>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</si>
  <si>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</si>
  <si>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</si>
  <si>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</si>
  <si>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</si>
  <si>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</si>
  <si>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</si>
  <si>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</si>
  <si>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</si>
  <si>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</si>
  <si>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</si>
  <si>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</si>
  <si>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</si>
  <si>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</si>
  <si>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</si>
  <si>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</si>
  <si>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</si>
  <si>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</si>
  <si>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</si>
  <si>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</si>
  <si>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</si>
  <si>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</si>
  <si>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</si>
  <si>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</si>
  <si>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</si>
  <si>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</si>
  <si>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</si>
  <si>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</si>
  <si>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</si>
  <si>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</si>
  <si>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</si>
  <si>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</si>
  <si>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</si>
  <si>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</si>
  <si>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</si>
  <si>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</si>
  <si>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</si>
  <si>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</si>
  <si>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</si>
  <si>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</si>
  <si>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</si>
  <si>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</si>
  <si>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</si>
  <si>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</si>
  <si>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</si>
  <si>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</si>
  <si>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</si>
  <si>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</si>
  <si>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</si>
  <si>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</si>
  <si>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</si>
  <si>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</si>
  <si>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</si>
  <si>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</si>
  <si>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</si>
  <si>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</si>
  <si>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</si>
  <si>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</si>
  <si>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</si>
  <si>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</si>
  <si>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</si>
  <si>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</si>
  <si>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</si>
  <si>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</si>
  <si>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</si>
  <si>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</si>
  <si>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</si>
  <si>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</si>
  <si>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</si>
  <si>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</si>
  <si>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</si>
  <si>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</si>
  <si>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</si>
  <si>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</si>
  <si>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</si>
  <si>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</si>
  <si>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</si>
  <si>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</si>
  <si>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</si>
  <si>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</si>
  <si>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</si>
  <si>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</si>
  <si>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</si>
  <si>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</si>
  <si>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</si>
  <si>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</si>
  <si>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</si>
  <si>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</si>
  <si>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</si>
  <si>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</si>
  <si>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</si>
  <si>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</si>
  <si>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</si>
  <si>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</si>
  <si>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</si>
  <si>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</si>
  <si>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</si>
  <si>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</si>
  <si>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</si>
  <si>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</si>
  <si>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</si>
  <si>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</si>
  <si>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</si>
  <si>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</si>
  <si>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</si>
  <si>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</si>
  <si>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</si>
  <si>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</si>
  <si>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</si>
  <si>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</si>
  <si>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</si>
  <si>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</si>
  <si>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</si>
  <si>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</si>
  <si>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</si>
  <si>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</si>
  <si>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</si>
  <si>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</si>
  <si>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</si>
  <si>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</si>
  <si>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</si>
  <si>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</si>
  <si>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</si>
  <si>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</si>
  <si>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</si>
  <si>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</si>
  <si>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</si>
  <si>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</si>
  <si>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</si>
  <si>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</si>
  <si>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</si>
  <si>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</si>
  <si>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</si>
  <si>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</si>
  <si>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</si>
  <si>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</si>
  <si>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</si>
  <si>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</si>
  <si>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</si>
  <si>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</si>
  <si>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</si>
  <si>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</si>
  <si>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</si>
  <si>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</si>
  <si>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</si>
  <si>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</si>
  <si>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</si>
  <si>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</si>
  <si>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</si>
  <si>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</si>
  <si>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</si>
  <si>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</si>
  <si>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</si>
  <si>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</si>
  <si>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</si>
  <si>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</si>
  <si>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</si>
  <si>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</si>
  <si>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</si>
  <si>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</si>
  <si>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</si>
  <si>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</si>
  <si>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</si>
  <si>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</si>
  <si>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</si>
  <si>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</si>
  <si>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</si>
  <si>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</si>
  <si>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</si>
  <si>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</si>
  <si>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</si>
  <si>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</si>
  <si>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</si>
  <si>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</si>
  <si>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</si>
  <si>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</si>
  <si>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</si>
  <si>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</si>
  <si>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</si>
  <si>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</si>
  <si>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</si>
  <si>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</si>
  <si>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</si>
  <si>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</si>
  <si>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</si>
  <si>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</si>
  <si>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</si>
  <si>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</si>
  <si>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</si>
  <si>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</si>
  <si>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</si>
  <si>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</si>
  <si>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</si>
  <si>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</si>
  <si>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</si>
  <si>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</si>
  <si>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</si>
  <si>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</si>
  <si>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</si>
  <si>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</si>
  <si>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</si>
  <si>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</si>
  <si>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</si>
  <si>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</si>
  <si>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</si>
  <si>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</si>
  <si>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</si>
  <si>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</si>
  <si>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</si>
  <si>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</si>
  <si>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</si>
  <si>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</si>
  <si>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</si>
  <si>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</si>
  <si>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</si>
  <si>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</si>
  <si>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</si>
  <si>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</si>
  <si>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</si>
  <si>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</si>
  <si>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</si>
  <si>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</si>
  <si>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</si>
  <si>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</si>
  <si>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</si>
  <si>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</si>
  <si>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</si>
  <si>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</si>
  <si>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</si>
  <si>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</si>
  <si>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</si>
  <si>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</si>
  <si>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</si>
  <si>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</si>
  <si>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</si>
  <si>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</si>
  <si>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</si>
  <si>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</si>
  <si>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</si>
  <si>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</si>
  <si>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</si>
  <si>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</si>
  <si>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</si>
  <si>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</si>
  <si>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</si>
  <si>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</si>
  <si>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</si>
  <si>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</si>
  <si>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</si>
  <si>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</si>
  <si>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</si>
  <si>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</si>
  <si>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</si>
  <si>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</si>
  <si>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</si>
  <si>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</si>
  <si>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</si>
  <si>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</si>
  <si>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</si>
  <si>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</si>
  <si>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</si>
  <si>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</si>
  <si>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</si>
  <si>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</si>
  <si>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</si>
  <si>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</si>
  <si>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</si>
  <si>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</si>
  <si>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</si>
  <si>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</si>
  <si>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</si>
  <si>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</si>
  <si>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</si>
  <si>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</si>
  <si>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</si>
  <si>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</si>
  <si>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</si>
  <si>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</si>
  <si>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</si>
  <si>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</si>
  <si>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</si>
  <si>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</si>
  <si>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</si>
  <si>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</si>
  <si>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</si>
  <si>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</si>
  <si>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</si>
  <si>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</si>
  <si>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</si>
  <si>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</si>
  <si>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</si>
  <si>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</si>
  <si>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</si>
  <si>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</si>
  <si>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</si>
  <si>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</si>
  <si>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</si>
  <si>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</si>
  <si>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</si>
  <si>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</si>
  <si>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</si>
  <si>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</si>
  <si>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</si>
  <si>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</si>
  <si>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</si>
  <si>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</si>
  <si>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</si>
  <si>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</si>
  <si>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</si>
  <si>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</si>
  <si>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</si>
  <si>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</si>
  <si>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</si>
  <si>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</si>
  <si>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</si>
  <si>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</si>
  <si>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</si>
  <si>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</si>
  <si>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</si>
  <si>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</si>
  <si>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</si>
  <si>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</si>
  <si>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</si>
  <si>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</si>
  <si>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</si>
  <si>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</si>
  <si>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</si>
  <si>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</si>
  <si>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</si>
  <si>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</si>
  <si>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</si>
  <si>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</si>
  <si>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</si>
  <si>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</si>
  <si>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</si>
  <si>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</si>
  <si>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</si>
  <si>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</si>
  <si>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</si>
  <si>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</si>
  <si>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</si>
  <si>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</si>
  <si>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</si>
  <si>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</si>
  <si>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</si>
  <si>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</si>
  <si>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</si>
  <si>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</si>
  <si>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</si>
  <si>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</si>
  <si>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</si>
  <si>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</si>
  <si>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</si>
  <si>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</si>
  <si>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</si>
  <si>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</si>
  <si>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</si>
  <si>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</si>
  <si>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</si>
  <si>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</si>
  <si>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</si>
  <si>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</si>
  <si>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</si>
  <si>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</si>
  <si>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</si>
  <si>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</si>
  <si>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</si>
  <si>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</si>
  <si>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</si>
  <si>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</si>
  <si>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</si>
  <si>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</si>
  <si>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</si>
  <si>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</si>
  <si>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</si>
  <si>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</si>
  <si>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</si>
  <si>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</si>
  <si>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</si>
  <si>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</si>
  <si>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</si>
  <si>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</si>
  <si>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</si>
  <si>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</si>
  <si>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</si>
  <si>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</si>
  <si>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</si>
  <si>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</si>
  <si>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</si>
  <si>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</si>
  <si>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</si>
  <si>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</si>
  <si>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</si>
  <si>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</si>
  <si>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</si>
  <si>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</si>
  <si>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</si>
  <si>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</si>
  <si>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</si>
  <si>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</si>
  <si>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</si>
  <si>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</si>
  <si>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</si>
  <si>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</si>
  <si>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</si>
  <si>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</si>
  <si>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</si>
  <si>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</si>
  <si>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</si>
  <si>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</si>
  <si>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</si>
  <si>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</si>
  <si>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</si>
  <si>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</si>
  <si>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</si>
  <si>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</si>
  <si>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</si>
  <si>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</si>
  <si>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</si>
  <si>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</si>
  <si>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</si>
  <si>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</si>
  <si>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</si>
  <si>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</si>
  <si>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</si>
  <si>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</si>
  <si>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</si>
  <si>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</si>
  <si>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</si>
  <si>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</si>
  <si>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</si>
  <si>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</si>
  <si>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</si>
  <si>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</si>
  <si>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</si>
  <si>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</si>
  <si>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</si>
  <si>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</si>
  <si>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</si>
  <si>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</si>
  <si>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</si>
  <si>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</si>
  <si>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</si>
  <si>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</si>
  <si>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</si>
  <si>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</si>
  <si>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</si>
  <si>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</si>
  <si>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</si>
  <si>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</si>
  <si>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</si>
  <si>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</si>
  <si>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</si>
  <si>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</si>
  <si>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</si>
  <si>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</si>
  <si>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</si>
  <si>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</si>
  <si>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</si>
  <si>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</si>
  <si>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</si>
  <si>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</si>
  <si>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</si>
  <si>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</si>
  <si>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</si>
  <si>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</si>
  <si>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</si>
  <si>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</si>
  <si>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</si>
  <si>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</si>
  <si>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</si>
  <si>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</si>
  <si>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</si>
  <si>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</si>
  <si>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</si>
  <si>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</si>
  <si>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</si>
  <si>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</si>
  <si>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</si>
  <si>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</si>
  <si>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</si>
  <si>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</si>
  <si>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</si>
  <si>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</si>
  <si>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</si>
  <si>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</si>
  <si>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</si>
  <si>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</si>
  <si>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</si>
  <si>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</si>
  <si>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</si>
  <si>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</si>
  <si>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</si>
  <si>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</si>
  <si>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</si>
  <si>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</si>
  <si>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</si>
  <si>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</si>
  <si>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</si>
  <si>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</si>
  <si>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</si>
  <si>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</si>
  <si>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</si>
  <si>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</si>
  <si>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</si>
  <si>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</si>
  <si>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</si>
  <si>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</si>
  <si>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</si>
  <si>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</si>
  <si>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</si>
  <si>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</si>
  <si>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</si>
  <si>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</si>
  <si>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</si>
  <si>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</si>
  <si>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</si>
  <si>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</si>
  <si>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</si>
  <si>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</si>
  <si>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</si>
  <si>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</si>
  <si>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</si>
  <si>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</si>
  <si>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</si>
  <si>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</si>
  <si>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</si>
  <si>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</si>
  <si>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</si>
  <si>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</si>
  <si>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</si>
  <si>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</si>
  <si>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</si>
  <si>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</si>
  <si>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</si>
  <si>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</si>
  <si>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</si>
  <si>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</si>
  <si>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</si>
  <si>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</si>
  <si>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</si>
  <si>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</si>
  <si>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</si>
  <si>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</si>
  <si>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</si>
  <si>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</si>
  <si>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</si>
  <si>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</si>
  <si>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</si>
  <si>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</si>
  <si>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</si>
  <si>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</si>
  <si>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</si>
  <si>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</si>
  <si>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</si>
  <si>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</si>
  <si>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</si>
  <si>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</si>
  <si>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</si>
  <si>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</si>
  <si>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</si>
  <si>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</si>
  <si>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</si>
  <si>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</si>
  <si>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</si>
  <si>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</si>
  <si>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</si>
  <si>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</si>
  <si>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</si>
  <si>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</si>
  <si>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</si>
  <si>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</si>
  <si>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</si>
  <si>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</si>
  <si>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</si>
  <si>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</si>
  <si>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</si>
  <si>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</si>
  <si>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</si>
  <si>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</si>
  <si>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</si>
  <si>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</si>
  <si>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</si>
  <si>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</si>
  <si>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</si>
  <si>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</si>
  <si>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</si>
  <si>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</si>
  <si>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</si>
  <si>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</si>
  <si>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</si>
  <si>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</si>
  <si>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</si>
  <si>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</si>
  <si>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</si>
  <si>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</si>
  <si>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</si>
  <si>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</si>
  <si>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</si>
  <si>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</si>
  <si>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</si>
  <si>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</si>
  <si>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</si>
  <si>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</si>
  <si>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</si>
  <si>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</si>
  <si>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</si>
  <si>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</si>
  <si>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</si>
  <si>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</si>
  <si>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</si>
  <si>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</si>
  <si>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</si>
  <si>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</si>
  <si>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</si>
  <si>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</si>
  <si>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</si>
  <si>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</si>
  <si>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</si>
  <si>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</si>
  <si>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</si>
  <si>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</si>
  <si>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</si>
  <si>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</si>
  <si>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</si>
  <si>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</si>
  <si>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</si>
  <si>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</si>
  <si>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</si>
  <si>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</si>
  <si>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</si>
  <si>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</si>
  <si>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</si>
  <si>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</si>
  <si>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</si>
  <si>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</si>
  <si>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</si>
  <si>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</si>
  <si>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</si>
  <si>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</si>
  <si>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</si>
  <si>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</si>
  <si>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</si>
  <si>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</si>
  <si>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</si>
  <si>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</si>
  <si>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</si>
  <si>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 xml:space="preserve">2025-11-17 11:49:37
</t>
  </si>
  <si>
    <t>20 MIN</t>
  </si>
  <si>
    <t>PCM-20251117-00000847</t>
  </si>
  <si>
    <t>EM team on the way need 20 min</t>
  </si>
  <si>
    <t xml:space="preserve"> PCM-20250215-00000830 </t>
  </si>
  <si>
    <t>LTE site still down and  site located in aramco area access issue need special permission</t>
  </si>
  <si>
    <t>PCM-20251117-00000903</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</si>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</sst>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315.56279421296495</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45978.511220138891</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45978.511220138891</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45978.511220138891</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45978.511220138891</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45978.511220138891</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45978.511220138891</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45978.511220138891</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45978.511220138891</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45978.511220138891</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45978.511220138891</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45978.511220138891</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45978.511220138891</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45978.511220138891</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45978.511220138891</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45978.511220138891</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45978.511220138891</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45978.511220138891</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45978.511220138891</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45978.511220138891</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45978.511220138891</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45978.511220138891</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45978.511220138891</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45978.511220138891</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45978.511220138891</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45978.511220138891</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45978.511220138891</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45978.511220138891</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45978.511220138891</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45978.511220138891</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45978.511220138891</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45978.511220138891</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45978.511220138891</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45978.511220138891</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45978.511220138891</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45978.511220138891</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45978.511220138891</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45978.511220138891</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45978.511220138891</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45978.511220138891</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45978.511220138891</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45978.511220138891</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45978.511220138891</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45978.511220138891</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45978.511220138891</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45978.511220138891</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45978.511220138891</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45978.511220138891</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45978.511220138891</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45978.511220138891</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45978.511220138891</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45978.511220138891</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45978.511220138891</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45978.511220138891</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45978.511220138891</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45978.511220138891</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45978.511220138891</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45978.511220138891</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45978.511220138891</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45978.511220138891</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45978.511220138891</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45978.511220138891</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45978.511220138891</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45978.511220138891</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45978.511220138891</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45978.511220138891</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45978.511220138891</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45978.511220138891</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45978.511220138891</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45978.511220138891</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45978.511220138891</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45978.511220138891</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45978.511220138891</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D2601BAE-50A0-46C9-B1B2-8A718D25F444}"/>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tabSelected="1" workbookViewId="0">
      <pane ySplit="4" topLeftCell="A5"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153.51138217592961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2.074877546299831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45978.511220138891</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25138</v>
      </c>
      <c r="E6" s="103" t="s">
        <v>39021</v>
      </c>
      <c r="F6" s="104"/>
      <c r="G6" s="105">
        <f ca="1">IFERROR(NOW()-F6,"-")</f>
        <v>45978.511220138891</v>
      </c>
      <c r="H6" s="135" t="s">
        <v>39109</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45978.511220138891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45978.511220138891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45978.511220138891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45978.511220138891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45978.511220138891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45978.511220138891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45978.511220138891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45978.511220138891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45978.511220138891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45978.511220138891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45978.511220138891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45978.511220138891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45978.511220138891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45978.511220138891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45978.511220138891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45978.511220138891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45978.511220138891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45978.511220138891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45978.511220138891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45978.511220138891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45978.511220138891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45978.511220138891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45978.511220138891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45978.511220138891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45978.511220138891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45978.511220138891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45978.511220138891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45978.511220138891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45978.511220138891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45978.511220138891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45978.511220138891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45978.511220138891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45978.511220138891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45978.511220138891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45978.511220138891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45978.511220138891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45978.511220138891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45978.511220138891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45978.511220138891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45978.511220138891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45978.511220138891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45978.511220138891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45978.511220138891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45978.511220138891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45978.511220138891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45978.511220138891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45978.511220138891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45978.511220138891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45978.511220138891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45978.511220138891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45978.511220138891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45978.511220138891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45978.511220138891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45978.511220138891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45978.511220138891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45978.511220138891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45978.511220138891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45978.511220138891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45978.511220138891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45978.511220138891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45978.511220138891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45978.511220138891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45978.511220138891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45978.511220138891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45978.511220138891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45978.511220138891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45978.511220138891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45978.511220138891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45978.511220138891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45978.511220138891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45978.511220138891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45978.511220138891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45978.511220138891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45978.511220138891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45978.511220138891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45978.511220138891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45978.511220138891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45978.511220138891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45978.511220138891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45978.511220138891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45978.511220138891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45978.511220138891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45978.511220138891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45978.511220138891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45978.511220138891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45978.511220138891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45978.511220138891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45978.511220138891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45978.511220138891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45978.511220138891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45978.511220138891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45978.511220138891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45978.511220138891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45978.511220138891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45978.511220138891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45978.511220138891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45978.511220138891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45978.511220138891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45978.511220138891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45978.511220138891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45978.511220138891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45978.511220138891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45978.511220138891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45978.511220138891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45978.511220138891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45978.511220138891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45978.511220138891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45978.511220138891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45978.511220138891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45978.511220138891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45978.511220138891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45978.511220138891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45978.511220138891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45978.511220138891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45978.511220138891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45978.511220138891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45978.511220138891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45978.511220138891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45978.511220138891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45978.511220138891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45978.511220138891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45978.511220138891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45978.511220138891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45978.511220138891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45978.511220138891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45978.511220138891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45978.511220138891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45978.511220138891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45978.511220138891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45978.511220138891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45978.511220138891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45978.511220138891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45978.511220138891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45978.511220138891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45978.511220138891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45978.511220138891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45978.511220138891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45978.511220138891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45978.511220138891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45978.511220138891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45978.511220138891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45978.511220138891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45978.511220138891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45978.511220138891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45978.511220138891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45978.511220138891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45978.511220138891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45978.511220138891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45978.511220138891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45978.511220138891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45978.511220138891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45978.511220138891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45978.511220138891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45978.511220138891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45978.511220138891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45978.511220138891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45978.511220138891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45978.511220138891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45978.511220138891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45978.511220138891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45978.511220138891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45978.511220138891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45978.511220138891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45978.511220138891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45978.511220138891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45978.511220138891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45978.511220138891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45978.511220138891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45978.511220138891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45978.511220138891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45978.511220138891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45978.511220138891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45978.511220138891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45978.511220138891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45978.511220138891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45978.511220138891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45978.511220138891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45978.511220138891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45978.511220138891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45978.511220138891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45978.511220138891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45978.511220138891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45978.511220138891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45978.511220138891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45978.511220138891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45978.511220138891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45978.511220138891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45978.511220138891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45978.511220138891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45978.511220138891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45978.511220138891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45978.511220138891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45978.511220138891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45978.511220138891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45978.511220138891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45978.511220138891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45978.511220138891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45978.511220138891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45978.511220138891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45978.511220138891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45978.511220138891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45978.511220138891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45978.511220138891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45978.511220138891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45978.511220138891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45978.511220138891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45978.511220138891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45978.511220138891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20070</v>
      </c>
      <c r="E2" s="18" t="s">
        <v>39021</v>
      </c>
      <c r="F2" s="20">
        <v>45978.449120370373</v>
      </c>
      <c r="G2" s="21">
        <f t="shared" ref="G2:G16" ca="1" si="0">IFERROR(NOW()-F2,"-")</f>
        <v>6.2099768518237397E-2</v>
      </c>
      <c r="H2" s="22">
        <v>45978.473240740743</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18"/>
      <c r="E3" s="18"/>
      <c r="F3" s="20"/>
      <c r="G3" s="21">
        <f t="shared" ca="1" si="0"/>
        <v>45978.511220138891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45978.511220138891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45978.511220138891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45978.511220138891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45978.511220138891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45978.511220138891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45978.511220138891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45978.511220138891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45978.511220138891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45978.511220138891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45978.511220138891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45978.511220138891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45978.511220138891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45978.511220138891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45978.511220138891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45978.511220138891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45978.511220138891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45978.511220138891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45978.511220138891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45978.511220138891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45978.511220138891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45978.511220138891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45978.511220138891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45978.511220138891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45978.511220138891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45978.511220138891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45978.511220138891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45978.511220138891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45978.511220138891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45978.511220138891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45978.511220138891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45978.511220138891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45978.511220138891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45978.511220138891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45978.511220138891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45978.511220138891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45978.511220138891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45978.511220138891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45978.511220138891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45978.511220138891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45978.511220138891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45978.511220138891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45978.511220138891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45978.511220138891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45978.511220138891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45978.511220138891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45978.511220138891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45978.511220138891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45978.511220138891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45978.511220138891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45978.511220138891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45978.511220138891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45978.511220138891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45978.511220138891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45978.511220138891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45978.511220138891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45978.511220138891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45978.511220138891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45978.511220138891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45978.511220138891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45978.511220138891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45978.511220138891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45978.511220138891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45978.511220138891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45978.511220138891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45978.511220138891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45978.511220138891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45978.511220138891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45978.511220138891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45978.511220138891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45978.511220138891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45978.511220138891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45978.511220138891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45978.511220138891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45978.511220138891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45978.511220138891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45978.511220138891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45978.511220138891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45978.511220138891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45978.511220138891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45978.511220138891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45978.511220138891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45978.511220138891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45978.511220138891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45978.511220138891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45978.511220138891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45978.511220138891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45978.511220138891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45978.511220138891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45978.511220138891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45978.511220138891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45978.511220138891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45978.511220138891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45978.511220138891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45978.511220138891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45978.511220138891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45978.511220138891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45978.511220138891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45978.511220138891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45978.511220138891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45978.511220138891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45978.511220138891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45978.511220138891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45978.511220138891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45978.511220138891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45978.511220138891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45978.511220138891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45978.511220138891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45978.511220138891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45978.511220138891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45978.511220138891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45978.511220138891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45978.511220138891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45978.511220138891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45978.511220138891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45978.511220138891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45978.511220138891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45978.511220138891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45978.511220138891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45978.511220138891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45978.511220138891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45978.511220138891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45978.511220138891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45978.511220138891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45978.511220138891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45978.511220138891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45978.511220138891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45978.511220138891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45978.511220138891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45978.511220138891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45978.511220138891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45978.511220138891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45978.511220138891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45978.511220138891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45978.511220138891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45978.511220138891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45978.511220138891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45978.511220138891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45978.511220138891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45978.511220138891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45978.511220138891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45978.511220138891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45978.511220138891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45978.511220138891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45978.511220138891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45978.511220138891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45978.511220138891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45978.511220138891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45978.511220138891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45978.511220138891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45978.511220138891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45978.511220138891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45978.511220138891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45978.511220138891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45978.511220138891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45978.511220138891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45978.511220138891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45978.511220138891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45978.511220138891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45978.511220138891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45978.511220138891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45978.511220138891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45978.511220138891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45978.511220138891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45978.511220138891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45978.511220138891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45978.511220138891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45978.511220138891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45978.511220138891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45978.511220138891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45978.511220138891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45978.511220138891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45978.511220138891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45978.511220138891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45978.511220138891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45978.511220138891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45978.511220138891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45978.511220138891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45978.511220138891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45978.511220138891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45978.511220138891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45978.511220138891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45978.511220138891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45978.511220138891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45978.511220138891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45978.511220138891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45978.511220138891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45978.511220138891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45978.511220138891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45978.511220138891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45978.511220138891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45978.511220138891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45978.511220138891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45978.511220138891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45978.511220138891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45978.511220138891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45978.511220138891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45978.511220138891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45978.511220138891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45978.511220138891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45978.511220138891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45978.511220138891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45978.511220138891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45978.511220138891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45978.511220138891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45978.511220138891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45978.511220138891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45978.511220138891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45978.511220138891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45978.511220138891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45978.511220138891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45978.511220138891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45978.511220138891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45978.511220138891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45978.511220138891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45978.511220138891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45978.511220138891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45978.511220138891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45978.511220138891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45978.511220138891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45978.511220138891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45978.511220138891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45978.511220138891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45978.511220138891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45978.511220138891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45978.511220138891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45978.511220138891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45978.511220138891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45978.511220138891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45978.511220138891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45978.511220138891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45978.511220138891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45978.511220138891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45978.511220138891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45978.511220138891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45978.511220138891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45978.511220138891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45978.511220138891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45978.511220138891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45978.511220138891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45978.511220138891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45978.511220138891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45978.511220138891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45978.511220138891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45978.511220138891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45978.511220138891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45978.511220138891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45978.511220138891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45978.511220138891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45978.511220138891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45978.511220138891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45978.511220138891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45978.511220138891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45978.511220138891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45978.511220138891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45978.511220138891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45978.511220138891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45978.511220138891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45978.511220138891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45978.511220138891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45978.511220138891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45978.511220138891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45978.511220138891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45978.511220138891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45978.511220138891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45978.511220138891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45978.511220138891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45978.511220138891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45978.511220138891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45978.511220138891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45978.511220138891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45978.511220138891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45978.511220138891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45978.511220138891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45978.511220138891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45978.511220138891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45978.511220138891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45978.511220138891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45978.511220138891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45978.511220138891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45978.511220138891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45978.511220138891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45978.511220138891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45978.511220138891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45978.511220138891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45978.511220138891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45978.511220138891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45978.511220138891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45978.511220138891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45978.511220138891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45978.511220138891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45978.511220138891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45978.511220138891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45978.511220138891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45978.511220138891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45978.511220138891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45978.511220138891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45978.511220138891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45978.511220138891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45978.511220138891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45978.511220138891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45978.511220138891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45978.511220138891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45978.511220138891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45978.511220138891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45978.511220138891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45978.511220138891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45978.511220138891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45978.511220138891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45978.511220138891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45978.511220138891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45978.511220138891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45978.511220138891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45978.511220138891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45978.511220138891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45978.511220138891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45978.511220138891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45978.511220138891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45978.511220138891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45978.511220138891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45978.511220138891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45978.511220138891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45978.511220138891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45978.511220138891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45978.511220138891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45978.511220138891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45978.511220138891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45978.511220138891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45978.511220138891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45978.511220138891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45978.511220138891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45978.511220138891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45978.511220138891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45978.511220138891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45978.511220138891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45978.511220138891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45978.511220138891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45978.511220138891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45978.511220138891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45978.511220138891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45978.511220138891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45978.511220138891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45978.511220138891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45978.511220138891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45978.511220138891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45978.511220138891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45978.511220138891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45978.511220138891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45978.511220138891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45978.511220138891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45978.511220138891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45978.511220138891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45978.511220138891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45978.511220138891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45978.511220138891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45978.511220138891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45978.511220138891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45978.511220138891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45978.511220138891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45978.511220138891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45978.511220138891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45978.511220138891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45978.511220138891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45978.511220138891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45978.511220138891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45978.511220138891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45978.511220138891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45978.511220138891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45978.511220138891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45978.511220138891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45978.511220138891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45978.511220138891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45978.511220138891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45978.511220138891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45978.511220138891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45978.511220138891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45978.511220138891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45978.511220138891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45978.511220138891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45978.511220138891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45978.511220138891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45978.511220138891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45978.511220138891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45978.511220138891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45978.511220138891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45978.511220138891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45978.511220138891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45978.511220138891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45978.511220138891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45978.511220138891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45978.511220138891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45978.511220138891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45978.511220138891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45978.511220138891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45978.511220138891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45978.511220138891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45978.511220138891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45978.511220138891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45978.511220138891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45978.511220138891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45978.511220138891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45978.511220138891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45978.511220138891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45978.511220138891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45978.511220138891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45978.511220138891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45978.511220138891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45978.511220138891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45978.511220138891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45978.511220138891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45978.511220138891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45978.511220138891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45978.511220138891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45978.511220138891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45978.511220138891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45978.511220138891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45978.511220138891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45978.511220138891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45978.511220138891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45978.511220138891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45978.511220138891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45978.511220138891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45978.511220138891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45978.511220138891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45978.511220138891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45978.511220138891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45978.511220138891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45978.511220138891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45978.511220138891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45978.511220138891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45978.511220138891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45978.511220138891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45978.511220138891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45978.511220138891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45978.511220138891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45978.511220138891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45978.511220138891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45978.511220138891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45978.511220138891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45978.511220138891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45978.511220138891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45978.511220138891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45978.511220138891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45978.511220138891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45978.511220138891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45978.511220138891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45978.511220138891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45978.511220138891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45978.511220138891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45978.511220138891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45978.511220138891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45978.511220138891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45978.511220138891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45978.511220138891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45978.511220138891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45978.511220138891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45978.511220138891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45978.511220138891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45978.511220138891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45978.511220138891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45978.511220138891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45978.511220138891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45978.511220138891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45978.511220138891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45978.511220138891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45978.511220138891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45978.511220138891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45978.511220138891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45978.511220138891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45978.511220138891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45978.511220138891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45978.511220138891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45978.511220138891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45978.511220138891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45978.511220138891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45978.511220138891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45978.511220138891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45978.511220138891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45978.511220138891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45978.511220138891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45978.511220138891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45978.511220138891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45978.511220138891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45978.511220138891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45978.511220138891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45978.511220138891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45978.511220138891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45978.511220138891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45978.511220138891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45978.511220138891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45978.511220138891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45978.511220138891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45978.511220138891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45978.511220138891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45978.511220138891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45978.511220138891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45978.511220138891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45978.511220138891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45978.511220138891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45978.511220138891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45978.511220138891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45978.511220138891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45978.511220138891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45978.511220138891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45978.511220138891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45978.511220138891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45978.511220138891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45978.511220138891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45978.511220138891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45978.511220138891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45978.511220138891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45978.511220138891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45978.511220138891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45978.511220138891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45978.511220138891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45978.511220138891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45978.511220138891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45978.511220138891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45978.511220138891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45978.511220138891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45978.511220138891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45978.511220138891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45978.511220138891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45978.511220138891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45978.511220138891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45978.511220138891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45978.511220138891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45978.511220138891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45978.511220138891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45978.511220138891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45978.511220138891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45978.511220138891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45978.511220138891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45978.511220138891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45978.511220138891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45978.511220138891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45978.511220138891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45978.511220138891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45978.511220138891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45978.511220138891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45978.511220138891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45978.511220138891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45978.511220138891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45978.511220138891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45978.511220138891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45978.511220138891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45978.511220138891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45978.511220138891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45978.511220138891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45978.511220138891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45978.511220138891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45978.511220138891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45978.511220138891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45978.511220138891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45978.511220138891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45978.511220138891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45978.511220138891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45978.511220138891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45978.511220138891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45978.511220138891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45978.511220138891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45978.511220138891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45978.511220138891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45978.511220138891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45978.511220138891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45978.511220138891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45978.511220138891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45978.511220138891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45978.511220138891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45978.511220138891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45978.511220138891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45978.511220138891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45978.511220138891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45978.511220138891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45978.511220138891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45978.511220138891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45978.511220138891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45978.511220138891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45978.511220138891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45978.511220138891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45978.511220138891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45978.511220138891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45978.511220138891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45978.511220138891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45978.511220138891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45978.511220138891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45978.511220138891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45978.511220138891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45978.511220138891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45978.511220138891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45978.511220138891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45978.511220138891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45978.511220138891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45978.511220138891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45978.511220138891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45978.511220138891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45978.511220138891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45978.511220138891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45978.511220138891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45978.511220138891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45978.511220138891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45978.511220138891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45978.511220138891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45978.511220138891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45978.511220138891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45978.511220138891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45978.511220138891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45978.511220138891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45978.511220138891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45978.511220138891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45978.511220138891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45978.511220138891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45978.511220138891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45978.511220138891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45978.511220138891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45978.511220138891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45978.511220138891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45978.511220138891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45978.511220138891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45978.511220138891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45978.511220138891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45978.511220138891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45978.511220138891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45978.511220138891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45978.511220138891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45978.511220138891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45978.511220138891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45978.511220138891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45978.511220138891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45978.511220138891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45978.511220138891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45978.511220138891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45978.511220138891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45978.511220138891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45978.511220138891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45978.511220138891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45978.511220138891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45978.511220138891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45978.511220138891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45978.511220138891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45978.511220138891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45978.511220138891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45978.511220138891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45978.511220138891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45978.511220138891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45978.511220138891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45978.511220138891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45978.511220138891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45978.511220138891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45978.511220138891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45978.511220138891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45978.511220138891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45978.511220138891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45978.511220138891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45978.511220138891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45978.511220138891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45978.511220138891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45978.511220138891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45978.511220138891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45978.511220138891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45978.511220138891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45978.511220138891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45978.511220138891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45978.511220138891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45978.511220138891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45978.511220138891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45978.511220138891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45978.511220138891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45978.511220138891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45978.511220138891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45978.511220138891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45978.511220138891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45978.511220138891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45978.511220138891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45978.511220138891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45978.511220138891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45978.511220138891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45978.511220138891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45978.511220138891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45978.511220138891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45978.511220138891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45978.511220138891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45978.511220138891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45978.511220138891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45978.511220138891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45978.511220138891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45978.511220138891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45978.511220138891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45978.511220138891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45978.511220138891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45978.511220138891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45978.511220138891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45978.511220138891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45978.511220138891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45978.511220138891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45978.511220138891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45978.511220138891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45978.511220138891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45978.511220138891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45978.511220138891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45978.511220138891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45978.511220138891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45978.511220138891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45978.511220138891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45978.511220138891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45978.511220138891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45978.511220138891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45978.511220138891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45978.511220138891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45978.511220138891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45978.511220138891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45978.511220138891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45978.511220138891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45978.511220138891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45978.511220138891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45978.511220138891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45978.511220138891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45978.511220138891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45978.511220138891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45978.511220138891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45978.511220138891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45978.511220138891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45978.511220138891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45978.511220138891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45978.511220138891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45978.511220138891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45978.511220138891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45978.511220138891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45978.511220138891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45978.511220138891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45978.511220138891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45978.511220138891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45978.511220138891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45978.511220138891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45978.511220138891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45978.511220138891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45978.511220138891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45978.511220138891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45978.511220138891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45978.511220138891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45978.511220138891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45978.511220138891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45978.511220138891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45978.511220138891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45978.511220138891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45978.511220138891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45978.511220138891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45978.511220138891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45978.511220138891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45978.511220138891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45978.511220138891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45978.511220138891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45978.511220138891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45978.511220138891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45978.511220138891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45978.511220138891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45978.511220138891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45978.511220138891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45978.511220138891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45978.511220138891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45978.511220138891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45978.511220138891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45978.511220138891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45978.511220138891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45978.511220138891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45978.511220138891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45978.511220138891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45978.511220138891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45978.511220138891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45978.511220138891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45978.511220138891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45978.511220138891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45978.511220138891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45978.511220138891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45978.511220138891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45978.511220138891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45978.511220138891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45978.511220138891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45978.511220138891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45978.511220138891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45978.511220138891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45978.511220138891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45978.511220138891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45978.511220138891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45978.511220138891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45978.511220138891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45978.511220138891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45978.511220138891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45978.511220138891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45978.511220138891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45978.511220138891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45978.511220138891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45978.511220138891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45978.511220138891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45978.511220138891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45978.511220138891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45978.511220138891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45978.511220138891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45978.511220138891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45978.511220138891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45978.511220138891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45978.511220138891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45978.511220138891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45978.511220138891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45978.511220138891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45978.511220138891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45978.511220138891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45978.511220138891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45978.511220138891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45978.511220138891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45978.511220138891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45978.511220138891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45978.511220138891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45978.511220138891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45978.511220138891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45978.511220138891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45978.511220138891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45978.511220138891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45978.511220138891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45978.511220138891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45978.511220138891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45978.511220138891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45978.511220138891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45978.511220138891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45978.511220138891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45978.511220138891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45978.511220138891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45978.511220138891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45978.511220138891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45978.511220138891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45978.511220138891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45978.511220138891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45978.511220138891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45978.511220138891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45978.511220138891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45978.511220138891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45978.511220138891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45978.511220138891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45978.511220138891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45978.511220138891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45978.511220138891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45978.511220138891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45978.511220138891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45978.511220138891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45978.511220138891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45978.511220138891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45978.511220138891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45978.511220138891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45978.511220138891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45978.511220138891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45978.511220138891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45978.511220138891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45978.511220138891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45978.511220138891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45978.511220138891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45978.511220138891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45978.511220138891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45978.511220138891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45978.511220138891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45978.511220138891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45978.511220138891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45978.511220138891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45978.511220138891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45978.511220138891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45978.511220138891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45978.511220138891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45978.511220138891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45978.511220138891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45978.511220138891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45978.511220138891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45978.511220138891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45978.511220138891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45978.511220138891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45978.511220138891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45978.511220138891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45978.511220138891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45978.511220138891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45978.511220138891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45978.511220138891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45978.511220138891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45978.511220138891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45978.511220138891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45978.511220138891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45978.511220138891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45978.511220138891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45978.511220138891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45978.511220138891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45978.511220138891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45978.511220138891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45978.511220138891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45978.511220138891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45978.511220138891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45978.511220138891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45978.511220138891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45978.511220138891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45978.511220138891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45978.511220138891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45978.511220138891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45978.511220138891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45978.511220138891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45978.511220138891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45978.511220138891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45978.511220138891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45978.511220138891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45978.511220138891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45978.511220138891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45978.511220138891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45978.511220138891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45978.511220138891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45978.511220138891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45978.511220138891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45978.511220138891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45978.511220138891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45978.511220138891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45978.511220138891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45978.511220138891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45978.511220138891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45978.511220138891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45978.511220138891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45978.511220138891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45978.511220138891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45978.511220138891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45978.511220138891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45978.511220138891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45978.511220138891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45978.511220138891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45978.511220138891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45978.511220138891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45978.511220138891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45978.511220138891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45978.511220138891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45978.511220138891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45978.511220138891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45978.511220138891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45978.511220138891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45978.511220138891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45978.511220138891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45978.511220138891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45978.511220138891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45978.511220138891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45978.511220138891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45978.511220138891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45978.511220138891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45978.511220138891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45978.511220138891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45978.511220138891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45978.511220138891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45978.511220138891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45978.511220138891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45978.511220138891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45978.511220138891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45978.511220138891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45978.511220138891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45978.511220138891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45978.511220138891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45978.511220138891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45978.511220138891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45978.511220138891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45978.511220138891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45978.511220138891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45978.511220138891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45978.511220138891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45978.511220138891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45978.511220138891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45978.511220138891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45978.511220138891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45978.511220138891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45978.511220138891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45978.511220138891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45978.511220138891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45978.511220138891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45978.511220138891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45978.511220138891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45978.511220138891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45978.511220138891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45978.511220138891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45978.511220138891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45978.511220138891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45978.511220138891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45978.511220138891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45978.511220138891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45978.511220138891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45978.511220138891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45978.511220138891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45978.511220138891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45978.511220138891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45978.511220138891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45978.511220138891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45978.511220138891</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275.03050254629488</v>
      </c>
      <c r="H2" s="96">
        <v>45703.474768518521</v>
      </c>
      <c r="I2" s="96" t="str">
        <f>IFERROR(VLOOKUP(D2,DB!A:F,6,0),"")</f>
        <v>SCECO</v>
      </c>
      <c r="J2" s="96" t="str">
        <f>IFERROR(VLOOKUP(D2,DB!A:G,7,0),"")</f>
        <v>Dead</v>
      </c>
      <c r="K2" s="98" t="s">
        <v>39114</v>
      </c>
      <c r="L2" s="92" t="str">
        <f>IFERROR(VLOOKUP(D2,DB!A:I,9,0),"")</f>
        <v>Latis</v>
      </c>
    </row>
    <row r="3" spans="1:16" ht="15" customHeight="1">
      <c r="A3" s="114" t="s">
        <v>39115</v>
      </c>
      <c r="B3" s="114" t="str">
        <f>IFERROR(VLOOKUP(D3,DB!A:K,11,0),"")</f>
        <v>R4</v>
      </c>
      <c r="C3" s="94">
        <v>1</v>
      </c>
      <c r="D3" s="92" t="s">
        <v>37165</v>
      </c>
      <c r="E3" s="95" t="s">
        <v>39021</v>
      </c>
      <c r="F3" s="96">
        <v>45978.467060185183</v>
      </c>
      <c r="G3" s="97">
        <f ca="1">IFERROR(NOW()-F3,"")</f>
        <v>4.4159953708003741E-2</v>
      </c>
      <c r="H3" s="96">
        <v>45978.451226851852</v>
      </c>
      <c r="I3" s="114" t="str">
        <f>IFERROR(VLOOKUP(D3,DB!A:F,6,0),"")</f>
        <v>Generator-SG</v>
      </c>
      <c r="J3" s="114" t="str">
        <f>IFERROR(VLOOKUP(D3,DB!A:G,7,0),"")</f>
        <v>Dead</v>
      </c>
      <c r="K3" s="98" t="s">
        <v>39116</v>
      </c>
      <c r="L3" s="92" t="str">
        <f>IFERROR(VLOOKUP(D3,DB!A:I,9,0),"")</f>
        <v>Latis</v>
      </c>
    </row>
    <row r="4" spans="1:16" ht="15" customHeight="1">
      <c r="A4" s="114"/>
      <c r="B4" s="114" t="str">
        <f>IFERROR(VLOOKUP(D4,DB!A:K,11,0),"")</f>
        <v>R4</v>
      </c>
      <c r="C4" s="94">
        <v>1</v>
      </c>
      <c r="D4" s="92" t="s">
        <v>36377</v>
      </c>
      <c r="E4" s="95" t="s">
        <v>39021</v>
      </c>
      <c r="F4" s="96"/>
      <c r="G4" s="97">
        <f ca="1">IFERROR(NOW()-F4,"")</f>
        <v>45978.511220138891</v>
      </c>
      <c r="H4" s="96"/>
      <c r="I4" s="114" t="str">
        <f>IFERROR(VLOOKUP(D4,DB!A:F,6,0),"")</f>
        <v>SCECO</v>
      </c>
      <c r="J4" s="114" t="str">
        <f>IFERROR(VLOOKUP(D4,DB!A:G,7,0),"")</f>
        <v>Vandalized</v>
      </c>
      <c r="K4" s="98"/>
      <c r="L4" s="92" t="str">
        <f>IFERROR(VLOOKUP(D4,DB!A:I,9,0),"")</f>
        <v>Latis</v>
      </c>
    </row>
    <row r="5" spans="1:16" ht="15" customHeight="1">
      <c r="A5" s="114"/>
      <c r="B5" s="114" t="str">
        <f>IFERROR(VLOOKUP(D5,DB!A:K,11,0),"")</f>
        <v/>
      </c>
      <c r="C5" s="94"/>
      <c r="D5" s="92"/>
      <c r="E5" s="95"/>
      <c r="F5" s="96"/>
      <c r="G5" s="97">
        <f ca="1">IFERROR(NOW()-F5,"")</f>
        <v>45978.511220138891</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45978.511220138891</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45978.511220138891</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45978.511220138891</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45978.511220138891</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45978.511220138891</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45978.511220138891</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45978.511220138891</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45978.511220138891</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45978.511220138891</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45978.511220138891</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45978.511220138891</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45978.511220138891</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45978.511220138891</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45978.511220138891</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45978.511220138891</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45978.511220138891</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45978.511220138891</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45978.511220138891</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45978.511220138891</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45978.511220138891</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45978.511220138891</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45978.511220138891</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45978.511220138891</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45978.511220138891</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45978.511220138891</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45978.511220138891</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45978.511220138891</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45978.511220138891</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45978.511220138891</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45978.511220138891</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F6" sqref="F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86.679159953702765</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52.32234282407444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29.850109027778672</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0.99641689815325662</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45978.511220138891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45978.511220138891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45978.511220138891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45978.511220138891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45978.511220138891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45978.511220138891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45978.511220138891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45978.511220138891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45978.511220138891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45978.511220138891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45978.511220138891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45978.511220138891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45978.511220138891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45978.511220138891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45978.511220138891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45978.511220138891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45978.511220138891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45978.511220138891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45978.511220138891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45978.511220138891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45978.511220138891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45978.511220138891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45978.511220138891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45978.511220138891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45978.511220138891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45978.511220138891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45978.511220138891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45978.511220138891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45978.511220138891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45978.511220138891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45978.511220138891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45978.511220138891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45978.511220138891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45978.511220138891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45978.511220138891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45978.511220138891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45978.511220138891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45978.511220138891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45978.511220138891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45978.511220138891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45978.511220138891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45978.511220138891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45978.511220138891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45978.511220138891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45978.511220138891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45978.511220138891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45978.511220138891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45978.511220138891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45978.511220138891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45978.511220138891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45978.511220138891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45978.511220138891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45978.511220138891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45978.511220138891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45978.511220138891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45978.511220138891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45978.511220138891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45978.511220138891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45978.511220138891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45978.511220138891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45978.511220138891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45978.511220138891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45978.511220138891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45978.511220138891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45978.511220138891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45978.511220138891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45978.511220138891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45978.511220138891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45978.511220138891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45978.511220138891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45978.511220138891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45978.511220138891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45978.511220138891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45978.511220138891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45978.511220138891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45978.511220138891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45978.511220138891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45978.511220138891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45978.511220138891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45978.511220138891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45978.511220138891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45978.511220138891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45978.511220138891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45978.511220138891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45978.511220138891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45978.511220138891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45978.511220138891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45978.511220138891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45978.511220138891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45978.511220138891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45978.511220138891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45978.511220138891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45978.511220138891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45978.511220138891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45978.511220138891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45978.511220138891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45978.511220138891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45978.511220138891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45978.511220138891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45978.511220138891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45978.511220138891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45978.511220138891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45978.511220138891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45978.511220138891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45978.511220138891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45978.511220138891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45978.511220138891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45978.511220138891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45978.511220138891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45978.511220138891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45978.511220138891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45978.511220138891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45978.511220138891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45978.511220138891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45978.511220138891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45978.511220138891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45978.511220138891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45978.511220138891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45978.511220138891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45978.511220138891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45978.511220138891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45978.511220138891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45978.511220138891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45978.511220138891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45978.511220138891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45978.511220138891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45978.511220138891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45978.511220138891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45978.511220138891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45978.511220138891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45978.511220138891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45978.511220138891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45978.511220138891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45978.511220138891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45978.511220138891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45978.511220138891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45978.511220138891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45978.511220138891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45978.511220138891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45978.511220138891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45978.511220138891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45978.511220138891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45978.511220138891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45978.511220138891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45978.511220138891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45978.511220138891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45978.511220138891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45978.511220138891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45978.511220138891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45978.511220138891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45978.511220138891</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0.58513217592553701</v>
      </c>
      <c r="H2" s="122">
        <v>45978.034363425926</v>
      </c>
      <c r="I2" s="120" t="str">
        <f>IFERROR(VLOOKUP(D2,DB!A:F,6,0),"")</f>
        <v>SCECO</v>
      </c>
      <c r="J2" s="120" t="str">
        <f>IFERROR(VLOOKUP(D2,DB!A:G,7,0),"")</f>
        <v>Dead</v>
      </c>
      <c r="K2" s="123" t="s">
        <v>39126</v>
      </c>
      <c r="L2" s="124" t="str">
        <f>IFERROR(VLOOKUP(D2,DB!A:I,9,0),"")</f>
        <v>Latis</v>
      </c>
    </row>
    <row r="3" spans="1:16382" ht="31.5" customHeight="1">
      <c r="A3" s="119"/>
      <c r="B3" s="120" t="str">
        <f>IFERROR(VLOOKUP(D3,DB!A:K,11,0),"")</f>
        <v/>
      </c>
      <c r="C3" s="121"/>
      <c r="D3" s="120"/>
      <c r="E3" s="110"/>
      <c r="F3" s="122"/>
      <c r="G3" s="105">
        <f t="shared" ca="1" si="0"/>
        <v>45978.511220138891</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45978.511220138891</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45978.511220138891</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45978.511220138891</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45978.511220138891</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45978.511220138891</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45978.511220138891</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45978.511220138891</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45978.511220138891</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45978.511220138891</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45978.511220138891</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45978.511220138891</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45978.511220138891</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45978.511220138891</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45978.511220138891</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45978.511220138891</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45978.511220138891</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45978.511220138891</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45978.511220138891</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45978.511220138891</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45978.511220138891</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45978.511220138891</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45978.511220138891</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45978.511220138891</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45978.511220138891</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45978.511220138891</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45978.511220138891</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45978.511220138891</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45978.511220138891</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45978.511220138891</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45978.511220138891</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45978.511220138891</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45978.511220138891</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45978.511220138891</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45978.511220138891</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45978.511220138891</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45978.511220138891</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45978.511220138891</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45978.511220138891</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45978.511220138891</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45978.511220138891</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45978.511220138891</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45978.511220138891</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45978.511220138891</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45978.511220138891</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45978.511220138891</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45978.511220138891</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45978.511220138891</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45978.511220138891</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45978.511220138891</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45978.511220138891</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45978.511220138891</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45978.511220138891</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45978.511220138891</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45978.511220138891</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45978.511220138891</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45978.511220138891</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45978.511220138891</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45978.511220138891</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45978.511220138891</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45978.511220138891</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45978.511220138891</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45978.511220138891</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45978.511220138891</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45978.511220138891</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45978.511220138891</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45978.511220138891</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45978.511220138891</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45978.511220138891</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45978.511220138891</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45978.511220138891</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45978.511220138891</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45978.511220138891</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45978.511220138891</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45978.511220138891</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45978.511220138891</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45978.511220138891</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45978.511220138891</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45978.511220138891</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45978.511220138891</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45978.511220138891</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45978.511220138891</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45978.511220138891</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45978.511220138891</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45978.511220138891</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45978.511220138891</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45978.511220138891</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45978.511220138891</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45978.511220138891</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