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645" documentId="120_S{2AC9BD13-BADA-5192-A53E-5A8FF88502F6}" xr6:coauthVersionLast="47" xr6:coauthVersionMax="47" xr10:uidLastSave="{17CA22DA-B1FD-4D35-AA37-3F09B072C2A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5" l="1"/>
  <c r="J25" i="4"/>
  <c r="J20"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L20" i="4"/>
  <c r="B21" i="4"/>
  <c r="G21" i="4"/>
  <c r="I21" i="4"/>
  <c r="J21" i="4"/>
  <c r="L21" i="4"/>
  <c r="B22" i="4"/>
  <c r="G22" i="4"/>
  <c r="I22" i="4"/>
  <c r="J22" i="4"/>
  <c r="L22" i="4"/>
  <c r="B23" i="4"/>
  <c r="G23" i="4"/>
  <c r="I23" i="4"/>
  <c r="J23" i="4"/>
  <c r="L23" i="4"/>
  <c r="B24" i="4"/>
  <c r="G24" i="4"/>
  <c r="I24" i="4"/>
  <c r="J24" i="4"/>
  <c r="L24" i="4"/>
  <c r="B25" i="4"/>
  <c r="G25" i="4"/>
  <c r="I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<sst xmlns="http://schemas.openxmlformats.org/spreadsheetml/2006/main" count="180313" uniqueCount="39140">
  <si>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</si>
  <si>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</si>
  <si>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</si>
  <si>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</si>
  <si>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</si>
  <si>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</si>
  <si>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</si>
  <si>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</si>
  <si>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</si>
  <si>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</si>
  <si>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</si>
  <si>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</si>
  <si>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</si>
  <si>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</si>
  <si>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</si>
  <si>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</si>
  <si>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</si>
  <si>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</si>
  <si>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</si>
  <si>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</si>
  <si>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</si>
  <si>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</si>
  <si>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</si>
  <si>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</si>
  <si>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</si>
  <si>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</si>
  <si>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</si>
  <si>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</si>
  <si>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</si>
  <si>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</si>
  <si>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</si>
  <si>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</si>
  <si>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</si>
  <si>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</si>
  <si>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</si>
  <si>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</si>
  <si>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</si>
  <si>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</si>
  <si>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</si>
  <si>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</si>
  <si>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</si>
  <si>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</si>
  <si>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</si>
  <si>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</si>
  <si>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</si>
  <si>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</si>
  <si>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</si>
  <si>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</si>
  <si>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</si>
  <si>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</si>
  <si>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</si>
  <si>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</si>
  <si>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</si>
  <si>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</si>
  <si>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</si>
  <si>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</si>
  <si>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</si>
  <si>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</si>
  <si>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</si>
  <si>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</si>
  <si>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</si>
  <si>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</si>
  <si>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</si>
  <si>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</si>
  <si>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</si>
  <si>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</si>
  <si>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</si>
  <si>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</si>
  <si>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</si>
  <si>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</si>
  <si>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</si>
  <si>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</si>
  <si>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</si>
  <si>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</si>
  <si>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</si>
  <si>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</si>
  <si>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</si>
  <si>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</si>
  <si>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</si>
  <si>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</si>
  <si>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</si>
  <si>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</si>
  <si>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</si>
  <si>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</si>
  <si>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</si>
  <si>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</si>
  <si>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</si>
  <si>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</si>
  <si>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</si>
  <si>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</si>
  <si>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</si>
  <si>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</si>
  <si>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</si>
  <si>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</si>
  <si>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</si>
  <si>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</si>
  <si>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</si>
  <si>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</si>
  <si>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</si>
  <si>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</si>
  <si>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</si>
  <si>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</si>
  <si>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</si>
  <si>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</si>
  <si>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</si>
  <si>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</si>
  <si>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</si>
  <si>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</si>
  <si>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</si>
  <si>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</si>
  <si>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</si>
  <si>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</si>
  <si>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</si>
  <si>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</si>
  <si>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</si>
  <si>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</si>
  <si>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</si>
  <si>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</si>
  <si>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</si>
  <si>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</si>
  <si>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</si>
  <si>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</si>
  <si>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</si>
  <si>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</si>
  <si>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</si>
  <si>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</si>
  <si>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</si>
  <si>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</si>
  <si>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</si>
  <si>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</si>
  <si>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</si>
  <si>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</si>
  <si>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</si>
  <si>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</si>
  <si>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</si>
  <si>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</si>
  <si>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</si>
  <si>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</si>
  <si>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</si>
  <si>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</si>
  <si>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</si>
  <si>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</si>
  <si>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</si>
  <si>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</si>
  <si>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</si>
  <si>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</si>
  <si>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</si>
  <si>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</si>
  <si>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</si>
  <si>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</si>
  <si>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</si>
  <si>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</si>
  <si>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</si>
  <si>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</si>
  <si>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</si>
  <si>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</si>
  <si>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</si>
  <si>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</si>
  <si>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</si>
  <si>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</si>
  <si>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</si>
  <si>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</si>
  <si>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</si>
  <si>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</si>
  <si>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</si>
  <si>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</si>
  <si>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</si>
  <si>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</si>
  <si>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</si>
  <si>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</si>
  <si>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</si>
  <si>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</si>
  <si>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</si>
  <si>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</si>
  <si>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</si>
  <si>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</si>
  <si>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</si>
  <si>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</si>
  <si>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</si>
  <si>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</si>
  <si>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</si>
  <si>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</si>
  <si>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</si>
  <si>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</si>
  <si>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</si>
  <si>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</si>
  <si>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</si>
  <si>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</si>
  <si>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</si>
  <si>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</si>
  <si>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</si>
  <si>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</si>
  <si>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</si>
  <si>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</si>
  <si>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</si>
  <si>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</si>
  <si>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</si>
  <si>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</si>
  <si>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</si>
  <si>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</si>
  <si>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</si>
  <si>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</si>
  <si>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</si>
  <si>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</si>
  <si>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</si>
  <si>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</si>
  <si>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</si>
  <si>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</si>
  <si>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</si>
  <si>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</si>
  <si>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</si>
  <si>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</si>
  <si>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</si>
  <si>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</si>
  <si>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</si>
  <si>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</si>
  <si>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</si>
  <si>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</si>
  <si>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</si>
  <si>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</si>
  <si>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</si>
  <si>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</si>
  <si>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</si>
  <si>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</si>
  <si>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</si>
  <si>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</si>
  <si>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</si>
  <si>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</si>
  <si>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</si>
  <si>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</si>
  <si>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</si>
  <si>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</si>
  <si>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</si>
  <si>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</si>
  <si>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</si>
  <si>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</si>
  <si>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</si>
  <si>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</si>
  <si>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</si>
  <si>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</si>
  <si>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</si>
  <si>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</si>
  <si>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</si>
  <si>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</si>
  <si>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</si>
  <si>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</si>
  <si>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</si>
  <si>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</si>
  <si>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</si>
  <si>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</si>
  <si>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</si>
  <si>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</si>
  <si>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</si>
  <si>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</si>
  <si>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</si>
  <si>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</si>
  <si>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</si>
  <si>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</si>
  <si>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</si>
  <si>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</si>
  <si>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</si>
  <si>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</si>
  <si>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</si>
  <si>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</si>
  <si>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</si>
  <si>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</si>
  <si>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</si>
  <si>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</si>
  <si>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</si>
  <si>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</si>
  <si>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</si>
  <si>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</si>
  <si>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</si>
  <si>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</si>
  <si>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</si>
  <si>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</si>
  <si>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</si>
  <si>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</si>
  <si>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</si>
  <si>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</si>
  <si>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</si>
  <si>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</si>
  <si>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</si>
  <si>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</si>
  <si>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</si>
  <si>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</si>
  <si>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</si>
  <si>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</si>
  <si>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</si>
  <si>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</si>
  <si>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</si>
  <si>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</si>
  <si>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</si>
  <si>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</si>
  <si>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</si>
  <si>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</si>
  <si>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</si>
  <si>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</si>
  <si>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</si>
  <si>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</si>
  <si>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</si>
  <si>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</si>
  <si>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</si>
  <si>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</si>
  <si>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</si>
  <si>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</si>
  <si>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</si>
  <si>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</si>
  <si>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</si>
  <si>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</si>
  <si>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</si>
  <si>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</si>
  <si>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</si>
  <si>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</si>
  <si>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</si>
  <si>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</si>
  <si>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</si>
  <si>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</si>
  <si>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</si>
  <si>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</si>
  <si>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</si>
  <si>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</si>
  <si>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</si>
  <si>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</si>
  <si>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</si>
  <si>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</si>
  <si>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</si>
  <si>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</si>
  <si>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</si>
  <si>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</si>
  <si>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</si>
  <si>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</si>
  <si>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</si>
  <si>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</si>
  <si>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</si>
  <si>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</si>
  <si>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</si>
  <si>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</si>
  <si>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</si>
  <si>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</si>
  <si>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</si>
  <si>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</si>
  <si>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</si>
  <si>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</si>
  <si>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</si>
  <si>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</si>
  <si>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</si>
  <si>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</si>
  <si>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</si>
  <si>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</si>
  <si>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</si>
  <si>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</si>
  <si>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</si>
  <si>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</si>
  <si>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</si>
  <si>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</si>
  <si>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</si>
  <si>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</si>
  <si>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</si>
  <si>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</si>
  <si>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</si>
  <si>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</si>
  <si>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</si>
  <si>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</si>
  <si>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</si>
  <si>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</si>
  <si>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</si>
  <si>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</si>
  <si>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</si>
  <si>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</si>
  <si>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</si>
  <si>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</si>
  <si>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</si>
  <si>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</si>
  <si>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</si>
  <si>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</si>
  <si>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</si>
  <si>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</si>
  <si>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</si>
  <si>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</si>
  <si>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</si>
  <si>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</si>
  <si>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</si>
  <si>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</si>
  <si>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</si>
  <si>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</si>
  <si>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</si>
  <si>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</si>
  <si>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</si>
  <si>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</si>
  <si>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</si>
  <si>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</si>
  <si>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</si>
  <si>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</si>
  <si>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</si>
  <si>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</si>
  <si>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</si>
  <si>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</si>
  <si>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</si>
  <si>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</si>
  <si>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</si>
  <si>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</si>
  <si>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</si>
  <si>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</si>
  <si>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</si>
  <si>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</si>
  <si>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</si>
  <si>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</si>
  <si>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</si>
  <si>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</si>
  <si>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</si>
  <si>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</si>
  <si>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</si>
  <si>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</si>
  <si>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</si>
  <si>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</si>
  <si>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</si>
  <si>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</si>
  <si>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</si>
  <si>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</si>
  <si>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</si>
  <si>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</si>
  <si>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</si>
  <si>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</si>
  <si>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</si>
  <si>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</si>
  <si>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</si>
  <si>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</si>
  <si>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</si>
  <si>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</si>
  <si>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</si>
  <si>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</si>
  <si>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</si>
  <si>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</si>
  <si>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</si>
  <si>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</si>
  <si>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</si>
  <si>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</si>
  <si>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</si>
  <si>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</si>
  <si>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</si>
  <si>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</si>
  <si>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</si>
  <si>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</si>
  <si>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</si>
  <si>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</si>
  <si>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</si>
  <si>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</si>
  <si>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</si>
  <si>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</si>
  <si>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</si>
  <si>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</si>
  <si>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</si>
  <si>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</si>
  <si>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</si>
  <si>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</si>
  <si>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</si>
  <si>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</si>
  <si>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</si>
  <si>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</si>
  <si>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</si>
  <si>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</si>
  <si>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</si>
  <si>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</si>
  <si>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</si>
  <si>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</si>
  <si>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</si>
  <si>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</si>
  <si>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</si>
  <si>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</si>
  <si>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</si>
  <si>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</si>
  <si>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</si>
  <si>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</si>
  <si>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</si>
  <si>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</si>
  <si>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</si>
  <si>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</si>
  <si>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</si>
  <si>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</si>
  <si>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</si>
  <si>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</si>
  <si>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</si>
  <si>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</si>
  <si>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</si>
  <si>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</si>
  <si>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</si>
  <si>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</si>
  <si>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</si>
  <si>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</si>
  <si>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</si>
  <si>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</si>
  <si>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</si>
  <si>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</si>
  <si>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</si>
  <si>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</si>
  <si>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</si>
  <si>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</si>
  <si>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</si>
  <si>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</si>
  <si>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</si>
  <si>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</si>
  <si>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</si>
  <si>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</si>
  <si>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</si>
  <si>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</si>
  <si>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</si>
  <si>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</si>
  <si>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</si>
  <si>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</si>
  <si>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</si>
  <si>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</si>
  <si>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</si>
  <si>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</si>
  <si>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</si>
  <si>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</si>
  <si>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</si>
  <si>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</si>
  <si>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</si>
  <si>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</si>
  <si>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</si>
  <si>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</si>
  <si>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</si>
  <si>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</si>
  <si>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</si>
  <si>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</si>
  <si>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</si>
  <si>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</si>
  <si>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</si>
  <si>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</si>
  <si>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</si>
  <si>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</si>
  <si>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</si>
  <si>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</si>
  <si>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</si>
  <si>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</si>
  <si>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</si>
  <si>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</si>
  <si>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</si>
  <si>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</si>
  <si>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</si>
  <si>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</si>
  <si>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</si>
  <si>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</si>
  <si>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</si>
  <si>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</si>
  <si>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</si>
  <si>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</si>
  <si>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</si>
  <si>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</si>
  <si>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</si>
  <si>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</si>
  <si>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</si>
  <si>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</si>
  <si>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</si>
  <si>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</si>
  <si>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</si>
  <si>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</si>
  <si>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</si>
  <si>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</si>
  <si>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</si>
  <si>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</si>
  <si>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</si>
  <si>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</si>
  <si>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</si>
  <si>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</si>
  <si>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</si>
  <si>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</si>
  <si>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</si>
  <si>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</si>
  <si>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</si>
  <si>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</si>
  <si>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</si>
  <si>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</si>
  <si>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</si>
  <si>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</si>
  <si>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</si>
  <si>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</si>
  <si>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</si>
  <si>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</si>
  <si>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</si>
  <si>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</si>
  <si>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</si>
  <si>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</si>
  <si>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</si>
  <si>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</si>
  <si>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</si>
  <si>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</si>
  <si>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</si>
  <si>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</si>
  <si>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</si>
  <si>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</si>
  <si>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</si>
  <si>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</si>
  <si>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</si>
  <si>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</si>
  <si>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</si>
  <si>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</si>
  <si>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</si>
  <si>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</si>
  <si>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</si>
  <si>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</si>
  <si>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</si>
  <si>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</si>
  <si>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</si>
  <si>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</si>
  <si>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</si>
  <si>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</si>
  <si>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</si>
  <si>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</si>
  <si>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</si>
  <si>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</si>
  <si>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</si>
  <si>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</si>
  <si>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</si>
  <si>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</si>
  <si>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</si>
  <si>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</si>
  <si>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</si>
  <si>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</si>
  <si>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</si>
  <si>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</si>
  <si>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</si>
  <si>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</si>
  <si>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</si>
  <si>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</si>
  <si>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</si>
  <si>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</si>
  <si>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</si>
  <si>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</si>
  <si>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</si>
  <si>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</si>
  <si>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</si>
  <si>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</si>
  <si>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</si>
  <si>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</si>
  <si>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</si>
  <si>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</si>
  <si>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</si>
  <si>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</si>
  <si>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</si>
  <si>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</si>
  <si>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</si>
  <si>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</si>
  <si>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</si>
  <si>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</si>
  <si>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</si>
  <si>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</si>
  <si>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</si>
  <si>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</si>
  <si>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</si>
  <si>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</si>
  <si>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</si>
  <si>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</si>
  <si>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</si>
  <si>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</si>
  <si>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</si>
  <si>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</si>
  <si>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</si>
  <si>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</si>
  <si>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</si>
  <si>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</si>
  <si>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</si>
  <si>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</si>
  <si>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</si>
  <si>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</si>
  <si>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</si>
  <si>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</si>
  <si>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</si>
  <si>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</si>
  <si>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</si>
  <si>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</si>
  <si>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</si>
  <si>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</si>
  <si>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</si>
  <si>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</si>
  <si>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</si>
  <si>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</si>
  <si>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</si>
  <si>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</si>
  <si>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</si>
  <si>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</si>
  <si>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</si>
  <si>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</si>
  <si>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</si>
  <si>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</si>
  <si>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</si>
  <si>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</si>
  <si>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</si>
  <si>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</si>
  <si>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</si>
  <si>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</si>
  <si>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</si>
  <si>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</si>
  <si>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</si>
  <si>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</si>
  <si>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</si>
  <si>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</si>
  <si>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</si>
  <si>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</si>
  <si>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</si>
  <si>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</si>
  <si>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</si>
  <si>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</si>
  <si>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</si>
  <si>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</si>
  <si>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</si>
  <si>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</si>
  <si>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</si>
  <si>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</si>
  <si>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</si>
  <si>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</si>
  <si>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</si>
  <si>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</si>
  <si>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</si>
  <si>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</si>
  <si>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</si>
  <si>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</si>
  <si>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</si>
  <si>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</si>
  <si>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</si>
  <si>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</si>
  <si>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</si>
  <si>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</si>
  <si>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</si>
  <si>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</si>
  <si>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</si>
  <si>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</si>
  <si>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</si>
  <si>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</si>
  <si>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</si>
  <si>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</si>
  <si>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</si>
  <si>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</si>
  <si>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</si>
  <si>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</si>
  <si>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</si>
  <si>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</si>
  <si>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</si>
  <si>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</si>
  <si>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</si>
  <si>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</si>
  <si>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</si>
  <si>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</si>
  <si>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</si>
  <si>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</si>
  <si>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</si>
  <si>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</si>
  <si>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</si>
  <si>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</si>
  <si>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</si>
  <si>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</si>
  <si>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</si>
  <si>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</si>
  <si>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</si>
  <si>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</si>
  <si>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</si>
  <si>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</si>
  <si>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</si>
  <si>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</si>
  <si>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</si>
  <si>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</si>
  <si>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</si>
  <si>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</si>
  <si>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</si>
  <si>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</si>
  <si>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</si>
  <si>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</si>
  <si>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</si>
  <si>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</si>
  <si>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</si>
  <si>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</si>
  <si>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</si>
  <si>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</si>
  <si>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</si>
  <si>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</si>
  <si>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</si>
  <si>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</si>
  <si>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</si>
  <si>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</si>
  <si>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</si>
  <si>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</si>
  <si>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</si>
  <si>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</si>
  <si>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</si>
  <si>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</si>
  <si>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</si>
  <si>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</si>
  <si>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</si>
  <si>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</si>
  <si>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</si>
  <si>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</si>
  <si>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</si>
  <si>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</si>
  <si>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</si>
  <si>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</si>
  <si>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</si>
  <si>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</si>
  <si>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</si>
  <si>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</si>
  <si>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</si>
  <si>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</si>
  <si>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</si>
  <si>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</si>
  <si>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</si>
  <si>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</si>
  <si>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</si>
  <si>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</si>
  <si>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</si>
  <si>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</si>
  <si>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</si>
  <si>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</si>
  <si>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</si>
  <si>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</si>
  <si>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</si>
  <si>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</si>
  <si>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</si>
  <si>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</si>
  <si>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</si>
  <si>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</si>
  <si>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</si>
  <si>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</si>
  <si>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</si>
  <si>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</si>
  <si>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</si>
  <si>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</si>
  <si>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</si>
  <si>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</si>
  <si>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</si>
  <si>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</si>
  <si>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</si>
  <si>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</si>
  <si>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</si>
  <si>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</si>
  <si>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</si>
  <si>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</si>
  <si>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</si>
  <si>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</si>
  <si>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</si>
  <si>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</si>
  <si>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</si>
  <si>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</si>
  <si>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</si>
  <si>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</si>
  <si>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</si>
  <si>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</si>
  <si>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</si>
  <si>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</si>
  <si>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</si>
  <si>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</si>
  <si>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</si>
  <si>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</si>
  <si>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</si>
  <si>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</si>
  <si>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</si>
  <si>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</si>
  <si>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</si>
  <si>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</si>
  <si>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</si>
  <si>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</si>
  <si>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</si>
  <si>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</si>
  <si>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</si>
  <si>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</si>
  <si>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</si>
  <si>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</si>
  <si>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</si>
  <si>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</si>
  <si>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</si>
  <si>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</si>
  <si>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</si>
  <si>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</si>
  <si>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</si>
  <si>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</si>
  <si>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</si>
  <si>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</si>
  <si>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</si>
  <si>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</si>
  <si>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</si>
  <si>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</si>
  <si>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</si>
  <si>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</si>
  <si>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</si>
  <si>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</si>
  <si>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</si>
  <si>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</si>
  <si>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</si>
  <si>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</si>
  <si>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</si>
  <si>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</si>
  <si>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</si>
  <si>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</si>
  <si>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</si>
  <si>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</si>
  <si>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</si>
  <si>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</si>
  <si>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</si>
  <si>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</si>
  <si>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</si>
  <si>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</si>
  <si>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</si>
  <si>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</si>
  <si>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</si>
  <si>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</si>
  <si>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</si>
  <si>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</si>
  <si>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</si>
  <si>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</si>
  <si>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</si>
  <si>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</si>
  <si>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</si>
  <si>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</si>
  <si>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</si>
  <si>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</si>
  <si>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</si>
  <si>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</si>
  <si>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</si>
  <si>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</si>
  <si>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</si>
  <si>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</si>
  <si>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</si>
  <si>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</si>
  <si>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</si>
  <si>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</si>
  <si>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</si>
  <si>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</si>
  <si>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</si>
  <si>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</si>
  <si>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</si>
  <si>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</si>
  <si>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</si>
  <si>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</si>
  <si>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</si>
  <si>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</si>
  <si>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</si>
  <si>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</si>
  <si>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</si>
  <si>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</si>
  <si>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</si>
  <si>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</si>
  <si>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</si>
  <si>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</si>
  <si>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</si>
  <si>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</si>
  <si>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</si>
  <si>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</si>
  <si>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</si>
  <si>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</si>
  <si>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</si>
  <si>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</si>
  <si>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</si>
  <si>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</si>
  <si>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</si>
  <si>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</si>
  <si>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</si>
  <si>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</si>
  <si>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</si>
  <si>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</si>
  <si>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</si>
  <si>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</si>
  <si>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</si>
  <si>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</si>
  <si>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</si>
  <si>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</si>
  <si>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</si>
  <si>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</si>
  <si>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</si>
  <si>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</si>
  <si>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</si>
  <si>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</si>
  <si>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</si>
  <si>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</si>
  <si>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</si>
  <si>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</si>
  <si>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</si>
  <si>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</si>
  <si>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</si>
  <si>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</si>
  <si>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</si>
  <si>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</si>
  <si>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</si>
  <si>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</si>
  <si>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</si>
  <si>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</si>
  <si>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</si>
  <si>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</si>
  <si>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</si>
  <si>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</si>
  <si>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</si>
  <si>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</si>
  <si>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</si>
  <si>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</si>
  <si>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</si>
  <si>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</si>
  <si>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</si>
  <si>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</si>
  <si>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</si>
  <si>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</si>
  <si>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</si>
  <si>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</si>
  <si>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</si>
  <si>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</si>
  <si>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</si>
  <si>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</si>
  <si>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</si>
  <si>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</si>
  <si>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</si>
  <si>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</si>
  <si>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</si>
  <si>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</si>
  <si>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</si>
  <si>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</si>
  <si>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</si>
  <si>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</si>
  <si>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</si>
  <si>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</si>
  <si>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</si>
  <si>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</si>
  <si>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</si>
  <si>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</si>
  <si>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</si>
  <si>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</si>
  <si>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</si>
  <si>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</si>
  <si>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</si>
  <si>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</si>
  <si>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</si>
  <si>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</si>
  <si>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</si>
  <si>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</si>
  <si>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</si>
  <si>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</si>
  <si>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</si>
  <si>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</si>
  <si>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</si>
  <si>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</si>
  <si>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</si>
  <si>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</si>
  <si>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</si>
  <si>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</si>
  <si>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</si>
  <si>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</si>
  <si>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</si>
  <si>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</si>
  <si>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</si>
  <si>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</si>
  <si>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</si>
  <si>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</si>
  <si>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</si>
  <si>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</si>
  <si>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</si>
  <si>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</si>
  <si>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</si>
  <si>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</si>
  <si>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</si>
  <si>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</si>
  <si>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</si>
  <si>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</si>
  <si>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</si>
  <si>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</si>
  <si>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</si>
  <si>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</si>
  <si>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</si>
  <si>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</si>
  <si>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</si>
  <si>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</si>
  <si>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</si>
  <si>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</si>
  <si>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</si>
  <si>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</si>
  <si>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</si>
  <si>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</si>
  <si>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</si>
  <si>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</si>
  <si>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</si>
  <si>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</si>
  <si>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</si>
  <si>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</si>
  <si>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</si>
  <si>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</si>
  <si>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</si>
  <si>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</si>
  <si>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</si>
  <si>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</si>
  <si>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</si>
  <si>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</si>
  <si>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</si>
  <si>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</si>
  <si>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</si>
  <si>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</si>
  <si>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</si>
  <si>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</si>
  <si>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</si>
  <si>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</si>
  <si>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</si>
  <si>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</si>
  <si>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</si>
  <si>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</si>
  <si>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</si>
  <si>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</si>
  <si>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</si>
  <si>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</si>
  <si>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</si>
  <si>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</si>
  <si>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</si>
  <si>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</si>
  <si>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</si>
  <si>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</si>
  <si>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</si>
  <si>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</si>
  <si>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</si>
  <si>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</si>
  <si>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</si>
  <si>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</si>
  <si>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</si>
  <si>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</si>
  <si>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</si>
  <si>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</si>
  <si>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</si>
  <si>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</si>
  <si>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</si>
  <si>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</si>
  <si>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</si>
  <si>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</si>
  <si>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</si>
  <si>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</si>
  <si>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</si>
  <si>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</si>
  <si>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</si>
  <si>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</si>
  <si>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</si>
  <si>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</si>
  <si>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</si>
  <si>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</si>
  <si>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</si>
  <si>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</si>
  <si>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</si>
  <si>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</si>
  <si>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</si>
  <si>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</si>
  <si>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</si>
  <si>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</si>
  <si>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</si>
  <si>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</si>
  <si>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</si>
  <si>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</si>
  <si>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</si>
  <si>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</si>
  <si>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</si>
  <si>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</si>
  <si>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</si>
  <si>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</si>
  <si>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</si>
  <si>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</si>
  <si>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</si>
  <si>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</si>
  <si>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</si>
  <si>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</si>
  <si>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</si>
  <si>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</si>
  <si>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</si>
  <si>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</si>
  <si>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</si>
  <si>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</si>
  <si>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</si>
  <si>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</si>
  <si>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</si>
  <si>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</si>
  <si>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</si>
  <si>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</si>
  <si>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</si>
  <si>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</si>
  <si>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</si>
  <si>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</si>
  <si>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</si>
  <si>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</si>
  <si>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</si>
  <si>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</si>
  <si>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</si>
  <si>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</si>
  <si>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</si>
  <si>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</si>
  <si>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</si>
  <si>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</si>
  <si>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</si>
  <si>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</si>
  <si>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</si>
  <si>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</si>
  <si>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</si>
  <si>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</si>
  <si>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</si>
  <si>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</si>
  <si>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</si>
  <si>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</si>
  <si>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</si>
  <si>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</si>
  <si>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</si>
  <si>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</si>
  <si>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</si>
  <si>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</si>
  <si>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</si>
  <si>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</si>
  <si>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</si>
  <si>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</si>
  <si>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</si>
  <si>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</si>
  <si>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</si>
  <si>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</si>
  <si>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</si>
  <si>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</si>
  <si>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</si>
  <si>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</si>
  <si>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</si>
  <si>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</si>
  <si>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</si>
  <si>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</si>
  <si>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</si>
  <si>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</si>
  <si>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</si>
  <si>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</si>
  <si>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</si>
  <si>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</si>
  <si>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</si>
  <si>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</si>
  <si>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</si>
  <si>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</si>
  <si>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</si>
  <si>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</si>
  <si>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</si>
  <si>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</si>
  <si>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</si>
  <si>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</si>
  <si>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</si>
  <si>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</si>
  <si>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</si>
  <si>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</si>
  <si>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</si>
  <si>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</si>
  <si>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</si>
  <si>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</si>
  <si>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</si>
  <si>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</si>
  <si>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</si>
  <si>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</si>
  <si>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</si>
  <si>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</si>
  <si>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</si>
  <si>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</si>
  <si>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</si>
  <si>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</si>
  <si>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</si>
  <si>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</si>
  <si>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</si>
  <si>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</si>
  <si>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</si>
  <si>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</si>
  <si>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</si>
  <si>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</si>
  <si>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</si>
  <si>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</si>
  <si>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</si>
  <si>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</si>
  <si>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</si>
  <si>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</si>
  <si>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</si>
  <si>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</si>
  <si>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</si>
  <si>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</si>
  <si>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</si>
  <si>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</si>
  <si>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</si>
  <si>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</si>
  <si>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</si>
  <si>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</si>
  <si>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</si>
  <si>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</si>
  <si>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</si>
  <si>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</si>
  <si>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</si>
  <si>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</si>
  <si>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</si>
  <si>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</si>
  <si>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</si>
  <si>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</si>
  <si>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</si>
  <si>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</si>
  <si>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</si>
  <si>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</si>
  <si>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</si>
  <si>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</si>
  <si>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</si>
  <si>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</si>
  <si>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</si>
  <si>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</si>
  <si>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</si>
  <si>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</si>
  <si>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</si>
  <si>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</si>
  <si>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</si>
  <si>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</si>
  <si>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</si>
  <si>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</si>
  <si>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</si>
  <si>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</si>
  <si>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</si>
  <si>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</si>
  <si>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</si>
  <si>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</si>
  <si>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</si>
  <si>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</si>
  <si>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</si>
  <si>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</si>
  <si>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</si>
  <si>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</si>
  <si>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</si>
  <si>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</si>
  <si>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</si>
  <si>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</si>
  <si>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</si>
  <si>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</si>
  <si>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</si>
  <si>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</si>
  <si>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</si>
  <si>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</si>
  <si>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</si>
  <si>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</si>
  <si>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</si>
  <si>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</si>
  <si>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</si>
  <si>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</si>
  <si>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</si>
  <si>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</si>
  <si>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</si>
  <si>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</si>
  <si>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</si>
  <si>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</si>
  <si>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</si>
  <si>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</si>
  <si>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</si>
  <si>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</si>
  <si>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</si>
  <si>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</si>
  <si>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</si>
  <si>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</si>
  <si>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</si>
  <si>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</si>
  <si>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</si>
  <si>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</si>
  <si>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</si>
  <si>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</si>
  <si>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</si>
  <si>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</si>
  <si>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</si>
  <si>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</si>
  <si>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</si>
  <si>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</si>
  <si>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</si>
  <si>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</si>
  <si>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</si>
  <si>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</si>
  <si>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</si>
  <si>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</si>
  <si>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</si>
  <si>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</si>
  <si>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</si>
  <si>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</si>
  <si>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</si>
  <si>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</si>
  <si>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</si>
  <si>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</si>
  <si>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</si>
  <si>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</si>
  <si>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</si>
  <si>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</si>
  <si>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</si>
  <si>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</si>
  <si>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</si>
  <si>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</si>
  <si>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</si>
  <si>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</si>
  <si>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</si>
  <si>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</si>
  <si>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</si>
  <si>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</si>
  <si>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</si>
  <si>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</si>
  <si>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</si>
  <si>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</si>
  <si>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</si>
  <si>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</si>
  <si>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</si>
  <si>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</si>
  <si>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</si>
  <si>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</si>
  <si>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</si>
  <si>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</si>
  <si>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</si>
  <si>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</si>
  <si>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</si>
  <si>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</si>
  <si>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</si>
  <si>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</si>
  <si>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</si>
  <si>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</si>
  <si>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</si>
  <si>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</si>
  <si>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</si>
  <si>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</si>
  <si>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</si>
  <si>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</si>
  <si>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</si>
  <si>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</si>
  <si>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</si>
  <si>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</si>
  <si>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</si>
  <si>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</si>
  <si>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</si>
  <si>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</si>
  <si>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</si>
  <si>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</si>
  <si>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</si>
  <si>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</si>
  <si>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</si>
  <si>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</si>
  <si>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</si>
  <si>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</si>
  <si>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</si>
  <si>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</si>
  <si>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</si>
  <si>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</si>
  <si>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</si>
  <si>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</si>
  <si>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</si>
  <si>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</si>
  <si>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</si>
  <si>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</si>
  <si>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</si>
  <si>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</si>
  <si>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</si>
  <si>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</si>
  <si>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</si>
  <si>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</si>
  <si>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</si>
  <si>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</si>
  <si>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</si>
  <si>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</si>
  <si>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</si>
  <si>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</si>
  <si>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</si>
  <si>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</si>
  <si>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</si>
  <si>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</si>
  <si>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</si>
  <si>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</si>
  <si>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</si>
  <si>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</si>
  <si>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</si>
  <si>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</si>
  <si>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</si>
  <si>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</si>
  <si>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</si>
  <si>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</si>
  <si>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</si>
  <si>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</si>
  <si>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</si>
  <si>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</si>
  <si>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</si>
  <si>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</si>
  <si>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</si>
  <si>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</si>
  <si>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</si>
  <si>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</si>
  <si>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</si>
  <si>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</si>
  <si>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</si>
  <si>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</si>
  <si>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</si>
  <si>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</si>
  <si>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</si>
  <si>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</si>
  <si>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</si>
  <si>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</si>
  <si>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</si>
  <si>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</si>
  <si>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</si>
  <si>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</si>
  <si>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</si>
  <si>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</si>
  <si>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</si>
  <si>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</si>
  <si>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</si>
  <si>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</si>
  <si>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</si>
  <si>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</si>
  <si>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</si>
  <si>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</si>
  <si>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</si>
  <si>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</si>
  <si>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</si>
  <si>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</si>
  <si>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</si>
  <si>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</si>
  <si>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</si>
  <si>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</si>
  <si>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</si>
  <si>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</si>
  <si>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</si>
  <si>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</si>
  <si>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</si>
  <si>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</si>
  <si>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</si>
  <si>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</si>
  <si>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</si>
  <si>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</si>
  <si>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</si>
  <si>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</si>
  <si>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</si>
  <si>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</si>
  <si>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</si>
  <si>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</si>
  <si>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</si>
  <si>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</si>
  <si>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</si>
  <si>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</si>
  <si>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</si>
  <si>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</si>
  <si>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</si>
  <si>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</si>
  <si>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</si>
  <si>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</si>
  <si>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</si>
  <si>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</si>
  <si>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</si>
  <si>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</si>
  <si>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</si>
  <si>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</si>
  <si>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</si>
  <si>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</si>
  <si>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</si>
  <si>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</si>
  <si>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</si>
  <si>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</si>
  <si>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</si>
  <si>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</si>
  <si>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</si>
  <si>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</si>
  <si>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</si>
  <si>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</si>
  <si>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</si>
  <si>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</si>
  <si>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</si>
  <si>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</si>
  <si>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</si>
  <si>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</si>
  <si>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</si>
  <si>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</si>
  <si>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</si>
  <si>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</si>
  <si>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</si>
  <si>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</si>
  <si>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</si>
  <si>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</si>
  <si>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</si>
  <si>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</si>
  <si>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</si>
  <si>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</si>
  <si>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</si>
  <si>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</si>
  <si>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</si>
  <si>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</si>
  <si>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</si>
  <si>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</si>
  <si>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</si>
  <si>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</si>
  <si>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</si>
  <si>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</si>
  <si>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</si>
  <si>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</si>
  <si>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</si>
  <si>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</si>
  <si>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</si>
  <si>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</si>
  <si>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</si>
  <si>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</si>
  <si>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</si>
  <si>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</si>
  <si>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</si>
  <si>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</si>
  <si>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</si>
  <si>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</si>
  <si>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</si>
  <si>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</si>
  <si>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</si>
  <si>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</si>
  <si>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</si>
  <si>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</si>
  <si>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</si>
  <si>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</si>
  <si>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</si>
  <si>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</si>
  <si>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</si>
  <si>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</si>
  <si>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</si>
  <si>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</si>
  <si>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</si>
  <si>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</si>
  <si>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</si>
  <si>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</si>
  <si>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</si>
  <si>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</si>
  <si>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</si>
  <si>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</si>
  <si>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</si>
  <si>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</si>
  <si>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</si>
  <si>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</si>
  <si>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</si>
  <si>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</si>
  <si>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</si>
  <si>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</si>
  <si>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</si>
  <si>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</si>
  <si>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</si>
  <si>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</si>
  <si>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</si>
  <si>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</si>
  <si>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</si>
  <si>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</si>
  <si>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</si>
  <si>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</si>
  <si>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</si>
  <si>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</si>
  <si>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</si>
  <si>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</si>
  <si>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</si>
  <si>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</si>
  <si>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</si>
  <si>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</si>
  <si>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</si>
  <si>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</si>
  <si>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</si>
  <si>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</si>
  <si>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</si>
  <si>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</si>
  <si>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</si>
  <si>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</si>
  <si>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</si>
  <si>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</si>
  <si>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</si>
  <si>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</si>
  <si>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</si>
  <si>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</si>
  <si>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</si>
  <si>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</si>
  <si>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</si>
  <si>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</si>
  <si>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</si>
  <si>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</si>
  <si>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</si>
  <si>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</si>
  <si>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</si>
  <si>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</si>
  <si>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</si>
  <si>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</si>
  <si>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</si>
  <si>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</si>
  <si>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</si>
  <si>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</si>
  <si>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</si>
  <si>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</si>
  <si>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</si>
  <si>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</si>
  <si>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</si>
  <si>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</si>
  <si>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</si>
  <si>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</si>
  <si>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</si>
  <si>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</si>
  <si>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</si>
  <si>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</si>
  <si>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</si>
  <si>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</si>
  <si>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</si>
  <si>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</si>
  <si>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</si>
  <si>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</si>
  <si>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</si>
  <si>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</si>
  <si>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</si>
  <si>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</si>
  <si>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</si>
  <si>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</si>
  <si>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</si>
  <si>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</si>
  <si>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</si>
  <si>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</si>
  <si>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</si>
  <si>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</si>
  <si>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</si>
  <si>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</si>
  <si>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</si>
  <si>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</si>
  <si>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</si>
  <si>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</si>
  <si>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</si>
  <si>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</si>
  <si>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</si>
  <si>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</si>
  <si>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</si>
  <si>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</si>
  <si>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</si>
  <si>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</si>
  <si>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</si>
  <si>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</si>
  <si>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</si>
  <si>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</si>
  <si>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</si>
  <si>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</si>
  <si>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</si>
  <si>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</si>
  <si>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</si>
  <si>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</si>
  <si>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</si>
  <si>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</si>
  <si>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</si>
  <si>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</si>
  <si>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</si>
  <si>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</si>
  <si>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</si>
  <si>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</si>
  <si>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</si>
  <si>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</si>
  <si>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</si>
  <si>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</si>
  <si>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</si>
  <si>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</si>
  <si>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</si>
  <si>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</si>
  <si>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</si>
  <si>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</si>
  <si>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</si>
  <si>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</si>
  <si>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</si>
  <si>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</si>
  <si>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</si>
  <si>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</si>
  <si>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</si>
  <si>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</si>
  <si>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</si>
  <si>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</si>
  <si>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</si>
  <si>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</si>
  <si>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</si>
  <si>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</si>
  <si>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</si>
  <si>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</si>
  <si>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</si>
  <si>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</si>
  <si>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</si>
  <si>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</si>
  <si>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</si>
  <si>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</si>
  <si>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</si>
  <si>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</si>
  <si>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</si>
  <si>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</si>
  <si>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</si>
  <si>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</si>
  <si>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</si>
  <si>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</si>
  <si>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</si>
  <si>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</si>
  <si>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</si>
  <si>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</si>
  <si>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</si>
  <si>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</si>
  <si>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</si>
  <si>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</si>
  <si>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</si>
  <si>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</si>
  <si>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</si>
  <si>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</si>
  <si>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</si>
  <si>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</si>
  <si>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</si>
  <si>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</si>
  <si>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</si>
  <si>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</si>
  <si>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</si>
  <si>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</si>
  <si>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</si>
  <si>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</si>
  <si>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</si>
  <si>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</si>
  <si>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</si>
  <si>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</si>
  <si>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</si>
  <si>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</si>
  <si>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</si>
  <si>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</si>
  <si>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</si>
  <si>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</si>
  <si>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</si>
  <si>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</si>
  <si>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</si>
  <si>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</si>
  <si>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</si>
  <si>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</si>
  <si>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</si>
  <si>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</si>
  <si>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</si>
  <si>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</si>
  <si>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</si>
  <si>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</si>
  <si>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</si>
  <si>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</si>
  <si>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</si>
  <si>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</si>
  <si>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</si>
  <si>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</si>
  <si>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</si>
  <si>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</si>
  <si>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</si>
  <si>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</si>
  <si>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</si>
  <si>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</si>
  <si>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</si>
  <si>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</si>
  <si>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</si>
  <si>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</si>
  <si>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</si>
  <si>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</si>
  <si>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</si>
  <si>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</si>
  <si>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</si>
  <si>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</si>
  <si>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</si>
  <si>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</si>
  <si>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</si>
  <si>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</si>
  <si>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</si>
  <si>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</si>
  <si>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</si>
  <si>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</si>
  <si>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</si>
  <si>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</si>
  <si>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</si>
  <si>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</si>
  <si>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</si>
  <si>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</si>
  <si>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</si>
  <si>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</si>
  <si>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</si>
  <si>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</si>
  <si>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</si>
  <si>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</si>
  <si>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</si>
  <si>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</si>
  <si>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</si>
  <si>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</si>
  <si>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</si>
  <si>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</si>
  <si>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</si>
  <si>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</si>
  <si>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</si>
  <si>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</si>
  <si>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</si>
  <si>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</si>
  <si>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</si>
  <si>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</si>
  <si>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</si>
  <si>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</si>
  <si>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</si>
  <si>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</si>
  <si>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</si>
  <si>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</si>
  <si>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</si>
  <si>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</si>
  <si>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</si>
  <si>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</si>
  <si>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</si>
  <si>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</si>
  <si>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</si>
  <si>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</si>
  <si>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</si>
  <si>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</si>
  <si>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</si>
  <si>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</si>
  <si>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</si>
  <si>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</si>
  <si>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</si>
  <si>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</si>
  <si>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</si>
  <si>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</si>
  <si>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</si>
  <si>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</si>
  <si>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</si>
  <si>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</si>
  <si>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</si>
  <si>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</si>
  <si>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</si>
  <si>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</si>
  <si>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</si>
  <si>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</si>
  <si>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</si>
  <si>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</si>
  <si>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</si>
  <si>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</si>
  <si>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</si>
  <si>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</si>
  <si>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</si>
  <si>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</si>
  <si>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</si>
  <si>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</si>
  <si>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</si>
  <si>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</si>
  <si>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</si>
  <si>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</si>
  <si>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</si>
  <si>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</si>
  <si>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</si>
  <si>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</si>
  <si>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</si>
  <si>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</si>
  <si>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</si>
  <si>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</si>
  <si>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</si>
  <si>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</si>
  <si>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</si>
  <si>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</si>
  <si>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</si>
  <si>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</si>
  <si>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</si>
  <si>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</si>
  <si>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</si>
  <si>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</si>
  <si>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</si>
  <si>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</si>
  <si>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</si>
  <si>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</si>
  <si>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</si>
  <si>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</si>
  <si>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</si>
  <si>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</si>
  <si>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</si>
  <si>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</si>
  <si>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</si>
  <si>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</si>
  <si>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</si>
  <si>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</si>
  <si>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</si>
  <si>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</si>
  <si>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</si>
  <si>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</si>
  <si>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</si>
  <si>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</si>
  <si>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</si>
  <si>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</si>
  <si>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</si>
  <si>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</si>
  <si>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</si>
  <si>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</si>
  <si>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</si>
  <si>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</si>
  <si>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</si>
  <si>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</si>
  <si>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</si>
  <si>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</si>
  <si>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</si>
  <si>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</si>
  <si>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</si>
  <si>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</si>
  <si>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</si>
  <si>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</si>
  <si>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</si>
  <si>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</si>
  <si>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</si>
  <si>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</si>
  <si>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</si>
  <si>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</si>
  <si>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</si>
  <si>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</si>
  <si>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</si>
  <si>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</si>
  <si>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</si>
  <si>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</si>
  <si>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</si>
  <si>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</si>
  <si>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</si>
  <si>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</si>
  <si>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</si>
  <si>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</si>
  <si>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</si>
  <si>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</si>
  <si>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</si>
  <si>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</si>
  <si>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</si>
  <si>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</si>
  <si>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</si>
  <si>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</si>
  <si>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</si>
  <si>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</si>
  <si>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</si>
  <si>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</si>
  <si>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</si>
  <si>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</si>
  <si>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</si>
  <si>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</si>
  <si>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</si>
  <si>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</si>
  <si>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</si>
  <si>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</si>
  <si>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</si>
  <si>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</si>
  <si>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</si>
  <si>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</si>
  <si>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</si>
  <si>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</si>
  <si>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</si>
  <si>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</si>
  <si>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</si>
  <si>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</si>
  <si>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</si>
  <si>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</si>
  <si>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</si>
  <si>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</si>
  <si>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</si>
  <si>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</si>
  <si>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</si>
  <si>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</si>
  <si>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</si>
  <si>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</si>
  <si>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</si>
  <si>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</si>
  <si>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</si>
  <si>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</si>
  <si>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</si>
  <si>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</si>
  <si>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</si>
  <si>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</si>
  <si>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</si>
  <si>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</si>
  <si>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</si>
  <si>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</si>
  <si>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</si>
  <si>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</si>
  <si>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</si>
  <si>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</si>
  <si>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</si>
  <si>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</si>
  <si>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</si>
  <si>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</si>
  <si>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</si>
  <si>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</si>
  <si>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</si>
  <si>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</si>
  <si>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</si>
  <si>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</si>
  <si>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</si>
  <si>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</si>
  <si>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</si>
  <si>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</si>
  <si>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</si>
  <si>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</si>
  <si>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</si>
  <si>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</si>
  <si>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</si>
  <si>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</si>
  <si>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</si>
  <si>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</si>
  <si>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</si>
  <si>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</si>
  <si>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</si>
  <si>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</si>
  <si>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</si>
  <si>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</si>
  <si>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</si>
  <si>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</si>
  <si>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</si>
  <si>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</si>
  <si>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</si>
  <si>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</si>
  <si>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</si>
  <si>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</si>
  <si>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</si>
  <si>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</si>
  <si>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</si>
  <si>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</si>
  <si>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</si>
  <si>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</si>
  <si>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</si>
  <si>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</si>
  <si>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</si>
  <si>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</si>
  <si>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</si>
  <si>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</si>
  <si>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</si>
  <si>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</si>
  <si>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</si>
  <si>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</si>
  <si>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</si>
  <si>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</si>
  <si>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</si>
  <si>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</si>
  <si>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</si>
  <si>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</si>
  <si>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</si>
  <si>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</si>
  <si>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</si>
  <si>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</si>
  <si>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</si>
  <si>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</si>
  <si>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</si>
  <si>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</si>
  <si>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</si>
  <si>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</si>
  <si>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</si>
  <si>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</si>
  <si>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</si>
  <si>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</si>
  <si>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</si>
  <si>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</si>
  <si>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</si>
  <si>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</si>
  <si>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</si>
  <si>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</si>
  <si>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</si>
  <si>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</si>
  <si>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</si>
  <si>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</si>
  <si>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</si>
  <si>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</si>
  <si>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</si>
  <si>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</si>
  <si>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</si>
  <si>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</si>
  <si>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</si>
  <si>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</si>
  <si>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</si>
  <si>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</si>
  <si>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</si>
  <si>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</si>
  <si>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</si>
  <si>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</si>
  <si>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</si>
  <si>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</si>
  <si>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</si>
  <si>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</si>
  <si>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</si>
  <si>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</si>
  <si>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</si>
  <si>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</si>
  <si>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</si>
  <si>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</si>
  <si>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</si>
  <si>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</si>
  <si>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</si>
  <si>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</si>
  <si>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</si>
  <si>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</si>
  <si>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</si>
  <si>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</si>
  <si>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</si>
  <si>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</si>
  <si>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</si>
  <si>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</si>
  <si>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</si>
  <si>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</si>
  <si>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</si>
  <si>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</si>
  <si>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</si>
  <si>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</si>
  <si>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</si>
  <si>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</si>
  <si>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</si>
  <si>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</si>
  <si>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</si>
  <si>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</si>
  <si>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</si>
  <si>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</si>
  <si>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</si>
  <si>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</si>
  <si>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</si>
  <si>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</si>
  <si>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</si>
  <si>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</si>
  <si>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</si>
  <si>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</si>
  <si>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</si>
  <si>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</si>
  <si>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</si>
  <si>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</si>
  <si>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</si>
  <si>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</si>
  <si>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</si>
  <si>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</si>
  <si>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</si>
  <si>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</si>
  <si>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</si>
  <si>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</si>
  <si>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</si>
  <si>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</si>
  <si>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</si>
  <si>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</si>
  <si>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</si>
  <si>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</si>
  <si>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</si>
  <si>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</si>
  <si>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</si>
  <si>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</si>
  <si>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</si>
  <si>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</si>
  <si>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</si>
  <si>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</si>
  <si>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</si>
  <si>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</si>
  <si>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</si>
  <si>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</si>
  <si>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</si>
  <si>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</si>
  <si>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</si>
  <si>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</si>
  <si>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</si>
  <si>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</si>
  <si>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</si>
  <si>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</si>
  <si>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</si>
  <si>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</si>
  <si>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</si>
  <si>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</si>
  <si>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</si>
  <si>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</si>
  <si>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</si>
  <si>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</si>
  <si>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</si>
  <si>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</si>
  <si>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</si>
  <si>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</si>
  <si>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</si>
  <si>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</si>
  <si>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</si>
  <si>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</si>
  <si>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</si>
  <si>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</si>
  <si>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</si>
  <si>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</si>
  <si>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</si>
  <si>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</si>
  <si>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</si>
  <si>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</si>
  <si>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</si>
  <si>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</si>
  <si>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</si>
  <si>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</si>
  <si>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</si>
  <si>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</si>
  <si>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</si>
  <si>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</si>
  <si>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</si>
  <si>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</si>
  <si>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</si>
  <si>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</si>
  <si>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</si>
  <si>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</si>
  <si>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</si>
  <si>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</si>
  <si>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</si>
  <si>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</si>
  <si>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</si>
  <si>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</si>
  <si>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</si>
  <si>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</si>
  <si>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</si>
  <si>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</si>
  <si>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</si>
  <si>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</si>
  <si>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</si>
  <si>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</si>
  <si>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</si>
  <si>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</si>
  <si>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</si>
  <si>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</si>
  <si>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</si>
  <si>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</si>
  <si>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</si>
  <si>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</si>
  <si>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</si>
  <si>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</si>
  <si>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</si>
  <si>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</si>
  <si>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</si>
  <si>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</si>
  <si>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</si>
  <si>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</si>
  <si>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</si>
  <si>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</si>
  <si>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</si>
  <si>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</si>
  <si>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</si>
  <si>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</si>
  <si>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</si>
  <si>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</si>
  <si>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</si>
  <si>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</si>
  <si>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</si>
  <si>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</si>
  <si>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</si>
  <si>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</si>
  <si>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</si>
  <si>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</si>
  <si>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</si>
  <si>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</si>
  <si>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</si>
  <si>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</si>
  <si>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</si>
  <si>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</si>
  <si>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</si>
  <si>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</si>
  <si>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</si>
  <si>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</si>
  <si>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</si>
  <si>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</si>
  <si>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</si>
  <si>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</si>
  <si>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</si>
  <si>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</si>
  <si>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</si>
  <si>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</si>
  <si>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</si>
  <si>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</si>
  <si>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</si>
  <si>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</si>
  <si>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</si>
  <si>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</si>
  <si>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</si>
  <si>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</si>
  <si>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</si>
  <si>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</si>
  <si>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</si>
  <si>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</si>
  <si>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</si>
  <si>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</si>
  <si>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</si>
  <si>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</si>
  <si>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</si>
  <si>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</si>
  <si>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</si>
  <si>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</si>
  <si>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</si>
  <si>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</si>
  <si>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</si>
  <si>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</si>
  <si>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</si>
  <si>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</si>
  <si>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</si>
  <si>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</si>
  <si>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</si>
  <si>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</si>
  <si>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</si>
  <si>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</si>
  <si>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</si>
  <si>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</si>
  <si>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</si>
  <si>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</si>
  <si>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</si>
  <si>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</si>
  <si>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</si>
  <si>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</si>
  <si>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</si>
  <si>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</si>
  <si>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</si>
  <si>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</si>
  <si>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</si>
  <si>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</si>
  <si>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</si>
  <si>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</si>
  <si>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</si>
  <si>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</si>
  <si>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</si>
  <si>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</si>
  <si>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</si>
  <si>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</si>
  <si>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</si>
  <si>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</si>
  <si>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</si>
  <si>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</si>
  <si>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</si>
  <si>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</si>
  <si>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</si>
  <si>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</si>
  <si>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</si>
  <si>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</si>
  <si>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</si>
  <si>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</si>
  <si>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</si>
  <si>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</si>
  <si>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</si>
  <si>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</si>
  <si>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</si>
  <si>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</si>
  <si>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</si>
  <si>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</si>
  <si>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</si>
  <si>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</si>
  <si>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</si>
  <si>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</si>
  <si>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</si>
  <si>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</si>
  <si>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</si>
  <si>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</si>
  <si>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</si>
  <si>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</si>
  <si>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</si>
  <si>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</si>
  <si>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</si>
  <si>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</si>
  <si>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</si>
  <si>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</si>
  <si>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</si>
  <si>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</si>
  <si>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</si>
  <si>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</si>
  <si>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</si>
  <si>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</si>
  <si>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</si>
  <si>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</si>
  <si>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</si>
  <si>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</si>
  <si>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</si>
  <si>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</si>
  <si>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</si>
  <si>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</si>
  <si>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</si>
  <si>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</si>
  <si>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</si>
  <si>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</si>
  <si>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</si>
  <si>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</si>
  <si>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</si>
  <si>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</si>
  <si>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</si>
  <si>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</si>
  <si>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</si>
  <si>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</si>
  <si>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</si>
  <si>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</si>
  <si>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</si>
  <si>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</si>
  <si>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</si>
  <si>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</si>
  <si>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</si>
  <si>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</si>
  <si>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</si>
  <si>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</si>
  <si>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</si>
  <si>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</si>
  <si>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</si>
  <si>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</si>
  <si>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</si>
  <si>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</si>
  <si>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</si>
  <si>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</si>
  <si>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</si>
  <si>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</si>
  <si>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</si>
  <si>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</si>
  <si>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</si>
  <si>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</si>
  <si>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</si>
  <si>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</si>
  <si>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</si>
  <si>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</si>
  <si>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</si>
  <si>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</si>
  <si>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</si>
  <si>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</si>
  <si>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</si>
  <si>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</si>
  <si>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</si>
  <si>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</si>
  <si>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</si>
  <si>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</si>
  <si>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</si>
  <si>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</si>
  <si>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</si>
  <si>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</si>
  <si>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</si>
  <si>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</si>
  <si>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</si>
  <si>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</si>
  <si>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</si>
  <si>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</si>
  <si>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</si>
  <si>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</si>
  <si>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</si>
  <si>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</si>
  <si>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</si>
  <si>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</si>
  <si>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</si>
  <si>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</si>
  <si>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</si>
  <si>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</si>
  <si>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</si>
  <si>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</si>
  <si>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</si>
  <si>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</si>
  <si>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</si>
  <si>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</si>
  <si>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</si>
  <si>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</si>
  <si>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</si>
  <si>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</si>
  <si>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</si>
  <si>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</si>
  <si>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</si>
  <si>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</si>
  <si>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</si>
  <si>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</si>
  <si>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</si>
  <si>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</si>
  <si>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</si>
  <si>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</si>
  <si>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</si>
  <si>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</si>
  <si>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</si>
  <si>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</si>
  <si>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</si>
  <si>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</si>
  <si>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</si>
  <si>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</si>
  <si>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</si>
  <si>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</si>
  <si>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</si>
  <si>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</si>
  <si>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</si>
  <si>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</si>
  <si>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</si>
  <si>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</si>
  <si>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</si>
  <si>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</si>
  <si>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</si>
  <si>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</si>
  <si>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</si>
  <si>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</si>
  <si>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</si>
  <si>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</si>
  <si>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</si>
  <si>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</si>
  <si>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</si>
  <si>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</si>
  <si>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</si>
  <si>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</si>
  <si>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</si>
  <si>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</si>
  <si>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</si>
  <si>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</si>
  <si>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</si>
  <si>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</si>
  <si>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</si>
  <si>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</si>
  <si>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</si>
  <si>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</si>
  <si>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</si>
  <si>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</si>
  <si>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</si>
  <si>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</si>
  <si>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</si>
  <si>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</si>
  <si>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</si>
  <si>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</si>
  <si>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</si>
  <si>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</si>
  <si>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</si>
  <si>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</si>
  <si>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</si>
  <si>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</si>
  <si>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</si>
  <si>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</si>
  <si>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</si>
  <si>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</si>
  <si>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</si>
  <si>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</si>
  <si>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</si>
  <si>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</si>
  <si>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</si>
  <si>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</si>
  <si>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</si>
  <si>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</si>
  <si>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</si>
  <si>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</si>
  <si>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</si>
  <si>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</si>
  <si>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</si>
  <si>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</si>
  <si>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</si>
  <si>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</si>
  <si>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</si>
  <si>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</si>
  <si>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</si>
  <si>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</si>
  <si>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</si>
  <si>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</si>
  <si>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</si>
  <si>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</si>
  <si>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</si>
  <si>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</si>
  <si>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</si>
  <si>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</si>
  <si>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</si>
  <si>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</si>
  <si>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</si>
  <si>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</si>
  <si>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</si>
  <si>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</si>
  <si>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</si>
  <si>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</si>
  <si>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</si>
  <si>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</si>
  <si>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</si>
  <si>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</si>
  <si>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</si>
  <si>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</si>
  <si>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</si>
  <si>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</si>
  <si>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</si>
  <si>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</si>
  <si>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</si>
  <si>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</si>
  <si>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</si>
  <si>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</si>
  <si>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</si>
  <si>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</si>
  <si>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</si>
  <si>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</si>
  <si>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</si>
  <si>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</si>
  <si>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</si>
  <si>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</si>
  <si>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</si>
  <si>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</si>
  <si>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</si>
  <si>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</si>
  <si>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</si>
  <si>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</si>
  <si>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</si>
  <si>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</si>
  <si>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</si>
  <si>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</si>
  <si>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</si>
  <si>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</si>
  <si>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</si>
  <si>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</si>
  <si>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</si>
  <si>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</si>
  <si>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</si>
  <si>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</si>
  <si>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</si>
  <si>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</si>
  <si>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</si>
  <si>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</si>
  <si>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</si>
  <si>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</si>
  <si>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</si>
  <si>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</si>
  <si>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</si>
  <si>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</si>
  <si>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</si>
  <si>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</si>
  <si>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</si>
  <si>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</si>
  <si>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</si>
  <si>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</si>
  <si>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</si>
  <si>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</si>
  <si>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</si>
  <si>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</si>
  <si>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</si>
  <si>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</si>
  <si>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</si>
  <si>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</si>
  <si>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</si>
  <si>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</si>
  <si>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</si>
  <si>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</si>
  <si>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</si>
  <si>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</si>
  <si>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</si>
  <si>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</si>
  <si>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</si>
  <si>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</si>
  <si>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</si>
  <si>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</si>
  <si>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</si>
  <si>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</si>
  <si>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</si>
  <si>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</si>
  <si>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</si>
  <si>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</si>
  <si>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</si>
  <si>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</si>
  <si>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</si>
  <si>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</si>
  <si>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</si>
  <si>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</si>
  <si>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</si>
  <si>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</si>
  <si>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</si>
  <si>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</si>
  <si>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</si>
  <si>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</si>
  <si>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</si>
  <si>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</si>
  <si>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</si>
  <si>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</si>
  <si>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</si>
  <si>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</si>
  <si>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</si>
  <si>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</si>
  <si>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</si>
  <si>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</si>
  <si>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</si>
  <si>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</si>
  <si>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</si>
  <si>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</si>
  <si>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</si>
  <si>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</si>
  <si>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</si>
  <si>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</si>
  <si>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</si>
  <si>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</si>
  <si>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</si>
  <si>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</si>
  <si>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</si>
  <si>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</si>
  <si>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</si>
  <si>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</si>
  <si>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</si>
  <si>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</si>
  <si>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</si>
  <si>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</si>
  <si>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</si>
  <si>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</si>
  <si>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</si>
  <si>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</si>
  <si>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</si>
  <si>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</si>
  <si>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</si>
  <si>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</si>
  <si>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</si>
  <si>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</si>
  <si>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</si>
  <si>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</si>
  <si>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</si>
  <si>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</si>
  <si>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</si>
  <si>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</si>
  <si>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</si>
  <si>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</si>
  <si>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</si>
  <si>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</si>
  <si>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</si>
  <si>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</si>
  <si>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</si>
  <si>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</si>
  <si>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</si>
  <si>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</si>
  <si>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</si>
  <si>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</si>
  <si>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</si>
  <si>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</si>
  <si>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</si>
  <si>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</si>
  <si>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</si>
  <si>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</si>
  <si>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</si>
  <si>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</si>
  <si>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</si>
  <si>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</si>
  <si>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</si>
  <si>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</si>
  <si>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</si>
  <si>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</si>
  <si>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</si>
  <si>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</si>
  <si>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</si>
  <si>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</si>
  <si>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</si>
  <si>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</si>
  <si>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</si>
  <si>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</si>
  <si>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</si>
  <si>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</si>
  <si>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</si>
  <si>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</si>
  <si>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</si>
  <si>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</si>
  <si>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</si>
  <si>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</si>
  <si>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</si>
  <si>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</si>
  <si>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</si>
  <si>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</si>
  <si>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</si>
  <si>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</si>
  <si>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</si>
  <si>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</si>
  <si>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</si>
  <si>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</si>
  <si>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</si>
  <si>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</si>
  <si>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</si>
  <si>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</si>
  <si>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</si>
  <si>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</si>
  <si>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</si>
  <si>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</si>
  <si>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</si>
  <si>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</si>
  <si>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</si>
  <si>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</si>
  <si>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</si>
  <si>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</si>
  <si>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</si>
  <si>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</si>
  <si>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</si>
  <si>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</si>
  <si>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</si>
  <si>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</si>
  <si>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</si>
  <si>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</si>
  <si>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</si>
  <si>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</si>
  <si>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</si>
  <si>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</si>
  <si>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</si>
  <si>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</si>
  <si>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</si>
  <si>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</si>
  <si>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</si>
  <si>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</si>
  <si>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</si>
  <si>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</si>
  <si>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</si>
  <si>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</si>
  <si>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</si>
  <si>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</si>
  <si>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</si>
  <si>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</si>
  <si>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</si>
  <si>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</si>
  <si>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</si>
  <si>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</si>
  <si>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</si>
  <si>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</si>
  <si>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</si>
  <si>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</si>
  <si>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</si>
  <si>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</si>
  <si>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</si>
  <si>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</si>
  <si>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</si>
  <si>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</si>
  <si>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</si>
  <si>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</si>
  <si>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</si>
  <si>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</si>
  <si>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</si>
  <si>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</si>
  <si>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</si>
  <si>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</si>
  <si>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</si>
  <si>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</si>
  <si>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</si>
  <si>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</si>
  <si>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</si>
  <si>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</si>
  <si>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</si>
  <si>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</si>
  <si>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</si>
  <si>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</si>
  <si>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</si>
  <si>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</si>
  <si>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</si>
  <si>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</si>
  <si>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</si>
  <si>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</si>
  <si>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</si>
  <si>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</si>
  <si>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</si>
  <si>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</si>
  <si>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</si>
  <si>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</si>
  <si>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</si>
  <si>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</si>
  <si>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</si>
  <si>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</si>
  <si>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</si>
  <si>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</si>
  <si>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</si>
  <si>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</si>
  <si>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</si>
  <si>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</si>
  <si>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</si>
  <si>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</si>
  <si>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</si>
  <si>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</si>
  <si>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</si>
  <si>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</si>
  <si>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</si>
  <si>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</si>
  <si>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</si>
  <si>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</si>
  <si>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</si>
  <si>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</si>
  <si>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</si>
  <si>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</si>
  <si>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</si>
  <si>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</si>
  <si>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</si>
  <si>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</si>
  <si>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</si>
  <si>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</si>
  <si>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</si>
  <si>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</si>
  <si>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</si>
  <si>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</si>
  <si>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</si>
  <si>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</si>
  <si>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</si>
  <si>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</si>
  <si>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</si>
  <si>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</si>
  <si>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</si>
  <si>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</si>
  <si>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</si>
  <si>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</si>
  <si>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</si>
  <si>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</si>
  <si>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</si>
  <si>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</si>
  <si>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</si>
  <si>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</si>
  <si>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</si>
  <si>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</si>
  <si>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</si>
  <si>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</si>
  <si>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</si>
  <si>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</si>
  <si>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</si>
  <si>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</si>
  <si>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</si>
  <si>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</si>
  <si>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</si>
  <si>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</si>
  <si>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</si>
  <si>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</si>
  <si>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</si>
  <si>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</si>
  <si>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</si>
  <si>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</si>
  <si>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</si>
  <si>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</si>
  <si>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</si>
  <si>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</si>
  <si>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</si>
  <si>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</si>
  <si>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</si>
  <si>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</si>
  <si>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</si>
  <si>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</si>
  <si>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</si>
  <si>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</si>
  <si>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</si>
  <si>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</si>
  <si>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</si>
  <si>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</si>
  <si>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</si>
  <si>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</si>
  <si>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</si>
  <si>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</si>
  <si>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</si>
  <si>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</si>
  <si>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</si>
  <si>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</si>
  <si>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</si>
  <si>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</si>
  <si>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</si>
  <si>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</si>
  <si>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</si>
  <si>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</si>
  <si>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</si>
  <si>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</si>
  <si>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</si>
  <si>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</si>
  <si>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</si>
  <si>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</si>
  <si>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</si>
  <si>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</si>
  <si>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</si>
  <si>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</si>
  <si>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</si>
  <si>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</si>
  <si>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</si>
  <si>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</si>
  <si>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</si>
  <si>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</si>
  <si>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</si>
  <si>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</si>
  <si>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</si>
  <si>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</si>
  <si>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</si>
  <si>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</si>
  <si>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</si>
  <si>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</si>
  <si>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</si>
  <si>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</si>
  <si>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</si>
  <si>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</si>
  <si>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</si>
  <si>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</si>
  <si>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</si>
  <si>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</si>
  <si>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</si>
  <si>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</si>
  <si>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</si>
  <si>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</si>
  <si>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</si>
  <si>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</si>
  <si>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</si>
  <si>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</si>
  <si>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</si>
  <si>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</si>
  <si>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</si>
  <si>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</si>
  <si>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</si>
  <si>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</si>
  <si>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</si>
  <si>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</si>
  <si>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</si>
  <si>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</si>
  <si>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</si>
  <si>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</si>
  <si>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</si>
  <si>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</si>
  <si>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</si>
  <si>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</si>
  <si>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</si>
  <si>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</si>
  <si>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</si>
  <si>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</si>
  <si>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</si>
  <si>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</si>
  <si>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</si>
  <si>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</si>
  <si>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</si>
  <si>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</si>
  <si>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</si>
  <si>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</si>
  <si>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</si>
  <si>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</si>
  <si>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</si>
  <si>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</si>
  <si>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</si>
  <si>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</si>
  <si>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</si>
  <si>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</si>
  <si>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</si>
  <si>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</si>
  <si>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</si>
  <si>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</si>
  <si>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</si>
  <si>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</si>
  <si>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</si>
  <si>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</si>
  <si>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</si>
  <si>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</si>
  <si>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</si>
  <si>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</si>
  <si>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</si>
  <si>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</si>
  <si>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</si>
  <si>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</si>
  <si>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</si>
  <si>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</si>
  <si>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</si>
  <si>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</si>
  <si>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</si>
  <si>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</si>
  <si>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</si>
  <si>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</si>
  <si>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</si>
  <si>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</si>
  <si>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</si>
  <si>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</si>
  <si>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</si>
  <si>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</si>
  <si>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</si>
  <si>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</si>
  <si>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</si>
  <si>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</si>
  <si>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</si>
  <si>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</si>
  <si>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</si>
  <si>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</si>
  <si>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</si>
  <si>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</si>
  <si>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</si>
  <si>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</si>
  <si>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</si>
  <si>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</si>
  <si>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</si>
  <si>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</si>
  <si>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</si>
  <si>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</si>
  <si>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</si>
  <si>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</si>
  <si>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</si>
  <si>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</si>
  <si>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</si>
  <si>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</si>
  <si>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</si>
  <si>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</si>
  <si>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</si>
  <si>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</si>
  <si>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</si>
  <si>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</si>
  <si>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</si>
  <si>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</si>
  <si>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</si>
  <si>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</si>
  <si>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</si>
  <si>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</si>
  <si>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</si>
  <si>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</si>
  <si>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</si>
  <si>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</si>
  <si>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</si>
  <si>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</si>
  <si>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</si>
  <si>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</si>
  <si>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</si>
  <si>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</si>
  <si>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</si>
  <si>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</si>
  <si>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</si>
  <si>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</si>
  <si>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</si>
  <si>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</si>
  <si>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</si>
  <si>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</si>
  <si>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</si>
  <si>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</si>
  <si>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</si>
  <si>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</si>
  <si>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</si>
  <si>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</si>
  <si>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</si>
  <si>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</si>
  <si>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</si>
  <si>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</si>
  <si>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</si>
  <si>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</si>
  <si>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</si>
  <si>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</si>
  <si>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</si>
  <si>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</si>
  <si>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</si>
  <si>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</si>
  <si>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</si>
  <si>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</si>
  <si>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</si>
  <si>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</si>
  <si>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</si>
  <si>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</si>
  <si>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</si>
  <si>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</si>
  <si>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</si>
  <si>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</si>
  <si>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</si>
  <si>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</si>
  <si>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</si>
  <si>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</si>
  <si>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</si>
  <si>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</si>
  <si>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</si>
  <si>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</si>
  <si>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</si>
  <si>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</si>
  <si>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</si>
  <si>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</si>
  <si>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</si>
  <si>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</si>
  <si>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</si>
  <si>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</si>
  <si>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</si>
  <si>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</si>
  <si>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</si>
  <si>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</si>
  <si>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</si>
  <si>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</si>
  <si>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</si>
  <si>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</si>
  <si>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</si>
  <si>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</si>
  <si>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</si>
  <si>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</si>
  <si>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</si>
  <si>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</si>
  <si>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</si>
  <si>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</si>
  <si>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</si>
  <si>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</si>
  <si>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</si>
  <si>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</si>
  <si>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</si>
  <si>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</si>
  <si>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</si>
  <si>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</si>
  <si>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</si>
  <si>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</si>
  <si>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</si>
  <si>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</si>
  <si>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</si>
  <si>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</si>
  <si>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</si>
  <si>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</si>
  <si>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</si>
  <si>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</si>
  <si>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</si>
  <si>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</si>
  <si>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</si>
  <si>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</si>
  <si>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</si>
  <si>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</si>
  <si>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</si>
  <si>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</si>
  <si>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</si>
  <si>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</si>
  <si>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</si>
  <si>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</si>
  <si>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</si>
  <si>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</si>
  <si>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</si>
  <si>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</si>
  <si>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</si>
  <si>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</si>
  <si>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</si>
  <si>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</si>
  <si>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</si>
  <si>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</si>
  <si>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</si>
  <si>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</si>
  <si>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</si>
  <si>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</si>
  <si>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</si>
  <si>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</si>
  <si>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</si>
  <si>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</si>
  <si>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</si>
  <si>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</si>
  <si>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</si>
  <si>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</si>
  <si>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</si>
  <si>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</si>
  <si>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</si>
  <si>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</si>
  <si>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</si>
  <si>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</si>
  <si>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</si>
  <si>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</si>
  <si>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</si>
  <si>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</si>
  <si>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</si>
  <si>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</si>
  <si>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</si>
  <si>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</si>
  <si>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</si>
  <si>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</si>
  <si>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</si>
  <si>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</si>
  <si>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</si>
  <si>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</si>
  <si>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</si>
  <si>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</si>
  <si>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</si>
  <si>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</si>
  <si>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</si>
  <si>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</si>
  <si>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</si>
  <si>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</si>
  <si>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</si>
  <si>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</si>
  <si>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</si>
  <si>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</si>
  <si>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</si>
  <si>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</si>
  <si>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</si>
  <si>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</si>
  <si>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</si>
  <si>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</si>
  <si>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</si>
  <si>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</si>
  <si>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</si>
  <si>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</si>
  <si>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</si>
  <si>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</si>
  <si>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</si>
  <si>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</si>
  <si>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</si>
  <si>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</si>
  <si>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</si>
  <si>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</si>
  <si>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</si>
  <si>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</si>
  <si>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</si>
  <si>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</si>
  <si>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</si>
  <si>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</si>
  <si>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</si>
  <si>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</si>
  <si>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</si>
  <si>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</si>
  <si>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</si>
  <si>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</si>
  <si>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</si>
  <si>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</si>
  <si>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</si>
  <si>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</si>
  <si>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</si>
  <si>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</si>
  <si>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</si>
  <si>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</si>
  <si>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</si>
  <si>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</si>
  <si>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</si>
  <si>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</si>
  <si>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</si>
  <si>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</si>
  <si>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</si>
  <si>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</si>
  <si>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</si>
  <si>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</si>
  <si>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</si>
  <si>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</si>
  <si>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</si>
  <si>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</si>
  <si>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</si>
  <si>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</si>
  <si>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</si>
  <si>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</si>
  <si>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</si>
  <si>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</si>
  <si>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</si>
  <si>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</si>
  <si>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</si>
  <si>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</si>
  <si>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</si>
  <si>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</si>
  <si>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</si>
  <si>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</si>
  <si>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</si>
  <si>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</si>
  <si>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</si>
  <si>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</si>
  <si>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</si>
  <si>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</si>
  <si>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</si>
  <si>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</si>
  <si>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</si>
  <si>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</si>
  <si>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</si>
  <si>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</si>
  <si>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</si>
  <si>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</si>
  <si>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</si>
  <si>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</si>
  <si>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</si>
  <si>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</si>
  <si>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</si>
  <si>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</si>
  <si>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</si>
  <si>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</si>
  <si>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</si>
  <si>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</si>
  <si>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</si>
  <si>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</si>
  <si>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</si>
  <si>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</si>
  <si>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</si>
  <si>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</si>
  <si>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</si>
  <si>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</si>
  <si>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</si>
  <si>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</si>
  <si>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</si>
  <si>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</si>
  <si>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</si>
  <si>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</si>
  <si>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</si>
  <si>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</si>
  <si>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</si>
  <si>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</si>
  <si>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</si>
  <si>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</si>
  <si>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</si>
  <si>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</si>
  <si>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</si>
  <si>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</si>
  <si>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</si>
  <si>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</si>
  <si>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</si>
  <si>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</si>
  <si>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</si>
  <si>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</si>
  <si>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</si>
  <si>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</si>
  <si>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</si>
  <si>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</si>
  <si>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</si>
  <si>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</si>
  <si>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</si>
  <si>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</si>
  <si>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</si>
  <si>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</si>
  <si>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</si>
  <si>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</si>
  <si>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</si>
  <si>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</si>
  <si>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</si>
  <si>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</si>
  <si>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</si>
  <si>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</si>
  <si>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</si>
  <si>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</si>
  <si>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</si>
  <si>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</si>
  <si>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</si>
  <si>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</si>
  <si>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</si>
  <si>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</si>
  <si>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</si>
  <si>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</si>
  <si>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</si>
  <si>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</si>
  <si>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</si>
  <si>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</si>
  <si>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</si>
  <si>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</si>
  <si>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</si>
  <si>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</si>
  <si>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</si>
  <si>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</si>
  <si>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</si>
  <si>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</si>
  <si>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</si>
  <si>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</si>
  <si>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</si>
  <si>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</si>
  <si>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</si>
  <si>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</si>
  <si>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</si>
  <si>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</si>
  <si>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</si>
  <si>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</si>
  <si>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</si>
  <si>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</si>
  <si>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</si>
  <si>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</si>
  <si>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</si>
  <si>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</si>
  <si>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</si>
  <si>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</si>
  <si>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</si>
  <si>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</si>
  <si>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</si>
  <si>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</si>
  <si>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</si>
  <si>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</si>
  <si>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</si>
  <si>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</si>
  <si>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</si>
  <si>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</si>
  <si>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</si>
  <si>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</si>
  <si>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</si>
  <si>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</si>
  <si>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</si>
  <si>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</si>
  <si>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</si>
  <si>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</si>
  <si>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</si>
  <si>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</si>
  <si>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</si>
  <si>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</si>
  <si>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</si>
  <si>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</si>
  <si>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</si>
  <si>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</si>
  <si>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</si>
  <si>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</si>
  <si>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</si>
  <si>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</si>
  <si>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</si>
  <si>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</si>
  <si>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</si>
  <si>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</si>
  <si>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</si>
  <si>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</si>
  <si>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</si>
  <si>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</si>
  <si>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</si>
  <si>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</si>
  <si>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</si>
  <si>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</si>
  <si>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</si>
  <si>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</si>
  <si>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</si>
  <si>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</si>
  <si>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</si>
  <si>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</si>
  <si>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</si>
  <si>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</si>
  <si>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</si>
  <si>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</si>
  <si>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</si>
  <si>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</si>
  <si>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</si>
  <si>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</si>
  <si>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</si>
  <si>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</si>
  <si>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</si>
  <si>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</si>
  <si>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</si>
  <si>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</si>
  <si>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</si>
  <si>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</si>
  <si>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</si>
  <si>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</si>
  <si>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</si>
  <si>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</si>
  <si>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</si>
  <si>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</si>
  <si>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</si>
  <si>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</si>
  <si>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</si>
  <si>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</si>
  <si>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</si>
  <si>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</si>
  <si>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</si>
  <si>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</si>
  <si>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</si>
  <si>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</si>
  <si>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</si>
  <si>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</si>
  <si>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</si>
  <si>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</si>
  <si>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</si>
  <si>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</si>
  <si>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</si>
  <si>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</si>
  <si>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</si>
  <si>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</si>
  <si>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</si>
  <si>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</si>
  <si>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</si>
  <si>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</si>
  <si>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</si>
  <si>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</si>
  <si>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</si>
  <si>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</si>
  <si>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</si>
  <si>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</si>
  <si>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</si>
  <si>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</si>
  <si>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</si>
  <si>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</si>
  <si>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</si>
  <si>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</si>
  <si>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</si>
  <si>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</si>
  <si>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</si>
  <si>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</si>
  <si>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</si>
  <si>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</si>
  <si>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</si>
  <si>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</si>
  <si>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</si>
  <si>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</si>
  <si>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</si>
  <si>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</si>
  <si>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</si>
  <si>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</si>
  <si>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</si>
  <si>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</si>
  <si>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</si>
  <si>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</si>
  <si>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</si>
  <si>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</si>
  <si>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</si>
  <si>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</si>
  <si>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</si>
  <si>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</si>
  <si>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</si>
  <si>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</si>
  <si>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</si>
  <si>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</si>
  <si>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</si>
  <si>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</si>
  <si>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</si>
  <si>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</si>
  <si>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</si>
  <si>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</si>
  <si>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</si>
  <si>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</si>
  <si>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</si>
  <si>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</si>
  <si>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</si>
  <si>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</si>
  <si>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</si>
  <si>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</si>
  <si>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</si>
  <si>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</si>
  <si>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</si>
  <si>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</si>
  <si>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</si>
  <si>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</si>
  <si>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</si>
  <si>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</si>
  <si>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</si>
  <si>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</si>
  <si>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</si>
  <si>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</si>
  <si>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</si>
  <si>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</si>
  <si>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</si>
  <si>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</si>
  <si>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</si>
  <si>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</si>
  <si>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</si>
  <si>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</si>
  <si>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</si>
  <si>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</si>
  <si>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</si>
  <si>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</si>
  <si>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</si>
  <si>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</si>
  <si>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</si>
  <si>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</si>
  <si>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</si>
  <si>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</si>
  <si>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</si>
  <si>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</si>
  <si>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</si>
  <si>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</si>
  <si>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</si>
  <si>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</si>
  <si>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</si>
  <si>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</si>
  <si>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</si>
  <si>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</si>
  <si>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</si>
  <si>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</si>
  <si>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</si>
  <si>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</si>
  <si>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</si>
  <si>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</si>
  <si>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</si>
  <si>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</si>
  <si>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</si>
  <si>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</si>
  <si>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</si>
  <si>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</si>
  <si>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</si>
  <si>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</si>
  <si>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</si>
  <si>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</si>
  <si>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</si>
  <si>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</si>
  <si>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</si>
  <si>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</si>
  <si>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</si>
  <si>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</si>
  <si>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</si>
  <si>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</si>
  <si>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</si>
  <si>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</si>
  <si>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</si>
  <si>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</si>
  <si>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</si>
  <si>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</si>
  <si>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</si>
  <si>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</si>
  <si>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</si>
  <si>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</si>
  <si>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</si>
  <si>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</si>
  <si>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</si>
  <si>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</si>
  <si>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</si>
  <si>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</si>
  <si>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</si>
  <si>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</si>
  <si>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</si>
  <si>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</si>
  <si>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</si>
  <si>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</si>
  <si>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</si>
  <si>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</si>
  <si>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</si>
  <si>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</si>
  <si>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</si>
  <si>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</si>
  <si>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</si>
  <si>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</si>
  <si>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</si>
  <si>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</si>
  <si>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</si>
  <si>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</si>
  <si>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</si>
  <si>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</si>
  <si>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</si>
  <si>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</si>
  <si>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</si>
  <si>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</si>
  <si>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</si>
  <si>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</si>
  <si>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</si>
  <si>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</si>
  <si>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</si>
  <si>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</si>
  <si>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</si>
  <si>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</si>
  <si>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</si>
  <si>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</si>
  <si>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</si>
  <si>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</si>
  <si>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</si>
  <si>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</si>
  <si>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</si>
  <si>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</si>
  <si>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</si>
  <si>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</si>
  <si>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</si>
  <si>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</si>
  <si>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</si>
  <si>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</si>
  <si>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</si>
  <si>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</si>
  <si>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</si>
  <si>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</si>
  <si>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</si>
  <si>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</si>
  <si>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</si>
  <si>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</si>
  <si>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</si>
  <si>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</si>
  <si>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</si>
  <si>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</si>
  <si>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</si>
  <si>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</si>
  <si>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</si>
  <si>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</si>
  <si>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</si>
  <si>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</si>
  <si>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</si>
  <si>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</si>
  <si>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</si>
  <si>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</si>
  <si>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</si>
  <si>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</si>
  <si>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</si>
  <si>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</si>
  <si>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</si>
  <si>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</si>
  <si>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</si>
  <si>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</si>
  <si>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</si>
  <si>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</si>
  <si>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</si>
  <si>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</si>
  <si>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</si>
  <si>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</si>
  <si>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</si>
  <si>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</si>
  <si>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</si>
  <si>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</si>
  <si>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</si>
  <si>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</si>
  <si>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</si>
  <si>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</si>
  <si>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</si>
  <si>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</si>
  <si>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</si>
  <si>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</si>
  <si>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</si>
  <si>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</si>
  <si>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</si>
  <si>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</si>
  <si>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</si>
  <si>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</si>
  <si>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</si>
  <si>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</si>
  <si>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</si>
  <si>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</si>
  <si>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</si>
  <si>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</si>
  <si>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</si>
  <si>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</si>
  <si>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</si>
  <si>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</si>
  <si>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</si>
  <si>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</si>
  <si>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</si>
  <si>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</si>
  <si>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</si>
  <si>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</si>
  <si>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</si>
  <si>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</si>
  <si>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</si>
  <si>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</si>
  <si>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</si>
  <si>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</si>
  <si>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</si>
  <si>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</si>
  <si>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</si>
  <si>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</si>
  <si>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</si>
  <si>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</si>
  <si>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</si>
  <si>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</si>
  <si>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</si>
  <si>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</si>
  <si>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</si>
  <si>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</si>
  <si>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</si>
  <si>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</si>
  <si>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</si>
  <si>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</si>
  <si>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</si>
  <si>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</si>
  <si>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</si>
  <si>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</si>
  <si>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</si>
  <si>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</si>
  <si>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</si>
  <si>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</si>
  <si>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</si>
  <si>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</si>
  <si>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</si>
  <si>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</si>
  <si>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</si>
  <si>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</si>
  <si>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</si>
  <si>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</si>
  <si>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</si>
  <si>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</si>
  <si>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</si>
  <si>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</si>
  <si>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</si>
  <si>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</si>
  <si>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</si>
  <si>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</si>
  <si>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</si>
  <si>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</si>
  <si>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</si>
  <si>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</si>
  <si>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</si>
  <si>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</si>
  <si>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</si>
  <si>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</si>
  <si>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</si>
  <si>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</si>
  <si>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</si>
  <si>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</si>
  <si>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</si>
  <si>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</si>
  <si>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</si>
  <si>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</si>
  <si>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</si>
  <si>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</si>
  <si>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</si>
  <si>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</si>
  <si>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</si>
  <si>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</si>
  <si>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</si>
  <si>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</si>
  <si>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</si>
  <si>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</si>
  <si>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</si>
  <si>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</si>
  <si>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</si>
  <si>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</si>
  <si>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</si>
  <si>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</si>
  <si>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</si>
  <si>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</si>
  <si>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</si>
  <si>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</si>
  <si>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</si>
  <si>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</si>
  <si>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</si>
  <si>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</si>
  <si>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</si>
  <si>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</si>
  <si>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</si>
  <si>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</si>
  <si>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</si>
  <si>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</si>
  <si>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</si>
  <si>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</si>
  <si>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</si>
  <si>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</si>
  <si>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</si>
  <si>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</si>
  <si>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</si>
  <si>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</si>
  <si>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</si>
  <si>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</si>
  <si>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</si>
  <si>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</si>
  <si>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</si>
  <si>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</si>
  <si>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</si>
  <si>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</si>
  <si>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</si>
  <si>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</si>
  <si>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</si>
  <si>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</si>
  <si>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</si>
  <si>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</si>
  <si>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</si>
  <si>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</si>
  <si>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</si>
  <si>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</si>
  <si>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</si>
  <si>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</si>
  <si>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</si>
  <si>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</si>
  <si>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</si>
  <si>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</si>
  <si>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</si>
  <si>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</si>
  <si>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</si>
  <si>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</si>
  <si>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</si>
  <si>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</si>
  <si>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</si>
  <si>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</si>
  <si>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</si>
  <si>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</si>
  <si>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</si>
  <si>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</si>
  <si>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</si>
  <si>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</si>
  <si>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</si>
  <si>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</si>
  <si>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</si>
  <si>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</si>
  <si>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</si>
  <si>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</si>
  <si>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</si>
  <si>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</si>
  <si>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</si>
  <si>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</si>
  <si>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</si>
  <si>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</si>
  <si>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</si>
  <si>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</si>
  <si>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</si>
  <si>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</si>
  <si>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</si>
  <si>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</si>
  <si>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</si>
  <si>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</si>
  <si>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</si>
  <si>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</si>
  <si>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</si>
  <si>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</si>
  <si>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</si>
  <si>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</si>
  <si>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</si>
  <si>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</si>
  <si>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</si>
  <si>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</si>
  <si>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</si>
  <si>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</si>
  <si>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</si>
  <si>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</si>
  <si>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</si>
  <si>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</si>
  <si>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</si>
  <si>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</si>
  <si>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</si>
  <si>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</si>
  <si>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</si>
  <si>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</si>
  <si>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</si>
  <si>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</si>
  <si>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</si>
  <si>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</si>
  <si>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</si>
  <si>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</si>
  <si>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</si>
  <si>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</si>
  <si>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</si>
  <si>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</si>
  <si>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</si>
  <si>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</si>
  <si>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</si>
  <si>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</si>
  <si>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</si>
  <si>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</si>
  <si>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</si>
  <si>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</si>
  <si>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</si>
  <si>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</si>
  <si>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</si>
  <si>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</si>
  <si>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</si>
  <si>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</si>
  <si>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</si>
  <si>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</si>
  <si>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</si>
  <si>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</si>
  <si>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</si>
  <si>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</si>
  <si>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</si>
  <si>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</si>
  <si>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</si>
  <si>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</si>
  <si>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</si>
  <si>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</si>
  <si>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</si>
  <si>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</si>
  <si>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</si>
  <si>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</si>
  <si>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</si>
  <si>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</si>
  <si>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</si>
  <si>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</si>
  <si>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</si>
  <si>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</si>
  <si>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</si>
  <si>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</si>
  <si>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</si>
  <si>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</si>
  <si>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</si>
  <si>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</si>
  <si>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</si>
  <si>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</si>
  <si>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</si>
  <si>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</si>
  <si>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</si>
  <si>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</si>
  <si>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</si>
  <si>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</si>
  <si>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</si>
  <si>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</si>
  <si>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</si>
  <si>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</si>
  <si>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</si>
  <si>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</si>
  <si>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</si>
  <si>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</si>
  <si>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</si>
  <si>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</si>
  <si>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</si>
  <si>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</si>
  <si>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</si>
  <si>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</si>
  <si>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</si>
  <si>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</si>
  <si>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</si>
  <si>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</si>
  <si>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</si>
  <si>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</si>
  <si>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</si>
  <si>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</si>
  <si>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</si>
  <si>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</si>
  <si>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</si>
  <si>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</si>
  <si>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</si>
  <si>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</si>
  <si>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</si>
  <si>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</si>
  <si>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</si>
  <si>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</si>
  <si>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</si>
  <si>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</si>
  <si>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</si>
  <si>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</si>
  <si>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</si>
  <si>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</si>
  <si>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</si>
  <si>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</si>
  <si>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</si>
  <si>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</si>
  <si>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</si>
  <si>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</si>
  <si>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</si>
  <si>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</si>
  <si>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</si>
  <si>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</si>
  <si>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</si>
  <si>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</si>
  <si>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</si>
  <si>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</si>
  <si>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</si>
  <si>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</si>
  <si>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</si>
  <si>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</si>
  <si>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</si>
  <si>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</si>
  <si>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</si>
  <si>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</si>
  <si>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</si>
  <si>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</si>
  <si>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</si>
  <si>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</si>
  <si>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</si>
  <si>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</si>
  <si>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</si>
  <si>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</si>
  <si>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</si>
  <si>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</si>
  <si>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</si>
  <si>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</si>
  <si>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</si>
  <si>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</si>
  <si>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</si>
  <si>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</si>
  <si>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</si>
  <si>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</si>
  <si>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</si>
  <si>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</si>
  <si>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</si>
  <si>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</si>
  <si>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</si>
  <si>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</si>
  <si>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</si>
  <si>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</si>
  <si>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</si>
  <si>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</si>
  <si>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</si>
  <si>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</si>
  <si>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</si>
  <si>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</si>
  <si>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</si>
  <si>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</si>
  <si>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</si>
  <si>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</si>
  <si>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</si>
  <si>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</si>
  <si>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</si>
  <si>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</si>
  <si>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</si>
  <si>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</si>
  <si>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</si>
  <si>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</si>
  <si>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</si>
  <si>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</si>
  <si>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</si>
  <si>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</si>
  <si>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</si>
  <si>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</si>
  <si>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</si>
  <si>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</si>
  <si>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</si>
  <si>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</si>
  <si>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</si>
  <si>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</si>
  <si>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</si>
  <si>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</si>
  <si>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</si>
  <si>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</si>
  <si>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</si>
  <si>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</si>
  <si>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</si>
  <si>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</si>
  <si>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</si>
  <si>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</si>
  <si>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</si>
  <si>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</si>
  <si>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</si>
  <si>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</si>
  <si>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</si>
  <si>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</si>
  <si>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</si>
  <si>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</si>
  <si>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</si>
  <si>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</si>
  <si>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</si>
  <si>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</si>
  <si>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</si>
  <si>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</si>
  <si>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</si>
  <si>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</si>
  <si>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</si>
  <si>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</si>
  <si>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</si>
  <si>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</si>
  <si>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</si>
  <si>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</si>
  <si>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</si>
  <si>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</si>
  <si>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</si>
  <si>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</si>
  <si>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</si>
  <si>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</si>
  <si>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</si>
  <si>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</si>
  <si>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</si>
  <si>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</si>
  <si>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</si>
  <si>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</si>
  <si>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</si>
  <si>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</si>
  <si>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</si>
  <si>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</si>
  <si>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</si>
  <si>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</si>
  <si>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</si>
  <si>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</si>
  <si>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</si>
  <si>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</si>
  <si>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</si>
  <si>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</si>
  <si>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</si>
  <si>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</si>
  <si>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</si>
  <si>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</si>
  <si>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</si>
  <si>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</si>
  <si>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</si>
  <si>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</si>
  <si>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</si>
  <si>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</si>
  <si>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</si>
  <si>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</si>
  <si>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</si>
  <si>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</si>
  <si>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</si>
  <si>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</si>
  <si>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</si>
  <si>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</si>
  <si>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</si>
  <si>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</si>
  <si>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</si>
  <si>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</si>
  <si>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</si>
  <si>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</si>
  <si>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</si>
  <si>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</si>
  <si>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</si>
  <si>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</si>
  <si>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</si>
  <si>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</si>
  <si>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</si>
  <si>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</si>
  <si>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</si>
  <si>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</si>
  <si>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</si>
  <si>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</si>
  <si>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</si>
  <si>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</si>
  <si>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</si>
  <si>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</si>
  <si>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</si>
  <si>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</si>
  <si>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</si>
  <si>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</si>
  <si>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</si>
  <si>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</si>
  <si>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</si>
  <si>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</si>
  <si>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</si>
  <si>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</si>
  <si>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</si>
  <si>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</si>
  <si>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</si>
  <si>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</si>
  <si>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</si>
  <si>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</si>
  <si>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</si>
  <si>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</si>
  <si>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</si>
  <si>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</si>
  <si>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</si>
  <si>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</si>
  <si>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</si>
  <si>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</si>
  <si>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</si>
  <si>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</si>
  <si>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</si>
  <si>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</si>
  <si>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</si>
  <si>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</si>
  <si>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</si>
  <si>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</si>
  <si>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</si>
  <si>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</si>
  <si>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</si>
  <si>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</si>
  <si>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</si>
  <si>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</si>
  <si>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</si>
  <si>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</si>
  <si>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</si>
  <si>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</si>
  <si>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</si>
  <si>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</si>
  <si>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</si>
  <si>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</si>
  <si>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</si>
  <si>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</si>
  <si>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</si>
  <si>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</si>
  <si>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</si>
  <si>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</si>
  <si>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</si>
  <si>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</si>
  <si>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</si>
  <si>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</si>
  <si>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</si>
  <si>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</si>
  <si>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</si>
  <si>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</si>
  <si>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</si>
  <si>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</si>
  <si>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</si>
  <si>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</si>
  <si>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</si>
  <si>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</si>
  <si>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</si>
  <si>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</si>
  <si>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</si>
  <si>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</si>
  <si>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</si>
  <si>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</si>
  <si>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</si>
  <si>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</si>
  <si>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</si>
  <si>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</si>
  <si>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</si>
  <si>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</si>
  <si>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</si>
  <si>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</si>
  <si>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</si>
  <si>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</si>
  <si>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</si>
  <si>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</si>
  <si>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</si>
  <si>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</si>
  <si>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</si>
  <si>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</si>
  <si>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</si>
  <si>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</si>
  <si>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</si>
  <si>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</si>
  <si>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</si>
  <si>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</si>
  <si>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</si>
  <si>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</si>
  <si>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</si>
  <si>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</si>
  <si>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</si>
  <si>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</si>
  <si>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</si>
  <si>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</si>
  <si>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</si>
  <si>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</si>
  <si>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</si>
  <si>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</si>
  <si>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</si>
  <si>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</si>
  <si>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</si>
  <si>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</si>
  <si>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</si>
  <si>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</si>
  <si>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</si>
  <si>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</si>
  <si>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</si>
  <si>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</si>
  <si>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</si>
  <si>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</si>
  <si>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</si>
  <si>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</si>
  <si>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</si>
  <si>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</si>
  <si>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</si>
  <si>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</si>
  <si>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</si>
  <si>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</si>
  <si>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</si>
  <si>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</si>
  <si>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</si>
  <si>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</si>
  <si>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</si>
  <si>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</si>
  <si>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</si>
  <si>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</si>
  <si>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</si>
  <si>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</si>
  <si>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</si>
  <si>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</si>
  <si>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</si>
  <si>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</si>
  <si>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</si>
  <si>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</si>
  <si>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</si>
  <si>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</si>
  <si>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</si>
  <si>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</si>
  <si>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</si>
  <si>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</si>
  <si>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</si>
  <si>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</si>
  <si>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</si>
  <si>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</si>
  <si>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</si>
  <si>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</si>
  <si>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</si>
  <si>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</si>
  <si>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</si>
  <si>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</si>
  <si>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</si>
  <si>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</si>
  <si>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</si>
  <si>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</si>
  <si>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</si>
  <si>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</si>
  <si>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</si>
  <si>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</si>
  <si>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</si>
  <si>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</si>
  <si>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</si>
  <si>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</si>
  <si>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</si>
  <si>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</si>
  <si>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</si>
  <si>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</si>
  <si>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</si>
  <si>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</si>
  <si>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</si>
  <si>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</si>
  <si>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</si>
  <si>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</si>
  <si>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</si>
  <si>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</si>
  <si>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</si>
  <si>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</si>
  <si>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</si>
  <si>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</si>
  <si>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</si>
  <si>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</si>
  <si>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</si>
  <si>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</si>
  <si>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</si>
  <si>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</si>
  <si>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</si>
  <si>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</si>
  <si>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</si>
  <si>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</si>
  <si>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</si>
  <si>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</si>
  <si>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</si>
  <si>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</si>
  <si>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</si>
  <si>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</si>
  <si>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</si>
  <si>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</si>
  <si>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</si>
  <si>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</si>
  <si>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</si>
  <si>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</si>
  <si>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</si>
  <si>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</si>
  <si>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</si>
  <si>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</si>
  <si>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</si>
  <si>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</si>
  <si>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</si>
  <si>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</si>
  <si>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</si>
  <si>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</si>
  <si>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</si>
  <si>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</si>
  <si>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</si>
  <si>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</si>
  <si>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</si>
  <si>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</si>
  <si>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</si>
  <si>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</si>
  <si>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</si>
  <si>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</si>
  <si>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</si>
  <si>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</si>
  <si>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</si>
  <si>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</si>
  <si>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</si>
  <si>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</si>
  <si>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</si>
  <si>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</si>
  <si>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</si>
  <si>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</si>
  <si>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</si>
  <si>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</si>
  <si>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</si>
  <si>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</si>
  <si>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</si>
  <si>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</si>
  <si>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</si>
  <si>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</si>
  <si>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</si>
  <si>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</si>
  <si>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</si>
  <si>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</si>
  <si>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</si>
  <si>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</si>
  <si>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</si>
  <si>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</si>
  <si>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</si>
  <si>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</si>
  <si>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</si>
  <si>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</si>
  <si>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</si>
  <si>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</si>
  <si>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</si>
  <si>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</si>
  <si>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</si>
  <si>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</si>
  <si>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</si>
  <si>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</si>
  <si>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</si>
  <si>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</si>
  <si>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</si>
  <si>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</si>
  <si>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</si>
  <si>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</si>
  <si>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</si>
  <si>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</si>
  <si>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</si>
  <si>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</si>
  <si>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</si>
  <si>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</si>
  <si>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</si>
  <si>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</si>
  <si>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</si>
  <si>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</si>
  <si>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</si>
  <si>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</si>
  <si>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</si>
  <si>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</si>
  <si>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</si>
  <si>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</si>
  <si>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</si>
  <si>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</si>
  <si>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</si>
  <si>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</si>
  <si>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</si>
  <si>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</si>
  <si>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</si>
  <si>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</si>
  <si>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</si>
  <si>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</si>
  <si>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</si>
  <si>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</si>
  <si>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</si>
  <si>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</si>
  <si>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</si>
  <si>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</si>
  <si>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</si>
  <si>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</si>
  <si>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</si>
  <si>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</si>
  <si>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</si>
  <si>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</si>
  <si>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</si>
  <si>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</si>
  <si>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</si>
  <si>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</si>
  <si>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</si>
  <si>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</si>
  <si>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</si>
  <si>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</si>
  <si>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</si>
  <si>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</si>
  <si>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</si>
  <si>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</si>
  <si>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</si>
  <si>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</si>
  <si>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</si>
  <si>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</si>
  <si>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</si>
  <si>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</si>
  <si>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</si>
  <si>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</si>
  <si>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</si>
  <si>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</si>
  <si>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</si>
  <si>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</si>
  <si>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</si>
  <si>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</si>
  <si>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</si>
  <si>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</si>
  <si>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</si>
  <si>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</si>
  <si>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</si>
  <si>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</si>
  <si>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</si>
  <si>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</si>
  <si>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</si>
  <si>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</si>
  <si>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</si>
  <si>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</si>
  <si>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</si>
  <si>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</si>
  <si>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</si>
  <si>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</si>
  <si>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</si>
  <si>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</si>
  <si>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</si>
  <si>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</si>
  <si>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</si>
  <si>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</si>
  <si>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</si>
  <si>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</si>
  <si>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</si>
  <si>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</si>
  <si>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</si>
  <si>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</si>
  <si>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</si>
  <si>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</si>
  <si>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</si>
  <si>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</si>
  <si>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</si>
  <si>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</si>
  <si>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</si>
  <si>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</si>
  <si>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</si>
  <si>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</si>
  <si>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</si>
  <si>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</si>
  <si>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</si>
  <si>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</si>
  <si>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</si>
  <si>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</si>
  <si>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</si>
  <si>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</si>
  <si>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</si>
  <si>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</si>
  <si>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</si>
  <si>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</si>
  <si>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</si>
  <si>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</si>
  <si>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</si>
  <si>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</si>
  <si>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</si>
  <si>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</si>
  <si>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</si>
  <si>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</si>
  <si>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</si>
  <si>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</si>
  <si>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</si>
  <si>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</si>
  <si>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</si>
  <si>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</si>
  <si>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</si>
  <si>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</si>
  <si>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</si>
  <si>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</si>
  <si>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</si>
  <si>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</si>
  <si>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</si>
  <si>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</si>
  <si>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</si>
  <si>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</si>
  <si>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</si>
  <si>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</si>
  <si>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</si>
  <si>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</si>
  <si>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</si>
  <si>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</si>
  <si>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</si>
  <si>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</si>
  <si>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</si>
  <si>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</si>
  <si>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</si>
  <si>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</si>
  <si>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</si>
  <si>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</si>
  <si>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</si>
  <si>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</si>
  <si>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</si>
  <si>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</si>
  <si>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</si>
  <si>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</si>
  <si>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</si>
  <si>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</si>
  <si>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</si>
  <si>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</si>
  <si>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</si>
  <si>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</si>
  <si>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</si>
  <si>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</si>
  <si>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</si>
  <si>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</si>
  <si>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</si>
  <si>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</si>
  <si>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</si>
  <si>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</si>
  <si>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</si>
  <si>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</si>
  <si>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</si>
  <si>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</si>
  <si>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</si>
  <si>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</si>
  <si>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</si>
  <si>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</si>
  <si>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</si>
  <si>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</si>
  <si>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</si>
  <si>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</si>
  <si>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</si>
  <si>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</si>
  <si>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</si>
  <si>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</si>
  <si>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</si>
  <si>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</si>
  <si>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</si>
  <si>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</si>
  <si>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</si>
  <si>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</si>
  <si>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</si>
  <si>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</si>
  <si>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</si>
  <si>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</si>
  <si>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</si>
  <si>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</si>
  <si>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</si>
  <si>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</si>
  <si>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</si>
  <si>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</si>
  <si>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</si>
  <si>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</si>
  <si>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</si>
  <si>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</si>
  <si>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</si>
  <si>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</si>
  <si>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</si>
  <si>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</si>
  <si>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</si>
  <si>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</si>
  <si>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</si>
  <si>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</si>
  <si>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</si>
  <si>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</si>
  <si>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</si>
  <si>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</si>
  <si>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</si>
  <si>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</si>
  <si>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</si>
  <si>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</si>
  <si>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</si>
  <si>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</si>
  <si>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</si>
  <si>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</si>
  <si>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</si>
  <si>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</si>
  <si>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</si>
  <si>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</si>
  <si>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</si>
  <si>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</si>
  <si>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</si>
  <si>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</si>
  <si>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</si>
  <si>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</si>
  <si>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</si>
  <si>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</si>
  <si>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</si>
  <si>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</si>
  <si>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</si>
  <si>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</si>
  <si>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</si>
  <si>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</si>
  <si>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</si>
  <si>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</si>
  <si>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</si>
  <si>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</si>
  <si>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</si>
  <si>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</si>
  <si>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</si>
  <si>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</si>
  <si>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</si>
  <si>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</si>
  <si>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</si>
  <si>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</si>
  <si>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</si>
  <si>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</si>
  <si>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</si>
  <si>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</si>
  <si>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</si>
  <si>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</si>
  <si>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</si>
  <si>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</si>
  <si>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</si>
  <si>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</si>
  <si>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</si>
  <si>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</si>
  <si>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</si>
  <si>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</si>
  <si>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</si>
  <si>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</si>
  <si>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</si>
  <si>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</si>
  <si>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</si>
  <si>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</si>
  <si>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</si>
  <si>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</si>
  <si>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</si>
  <si>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</si>
  <si>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</si>
  <si>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</si>
  <si>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</si>
  <si>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</si>
  <si>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</si>
  <si>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</si>
  <si>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</si>
  <si>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</si>
  <si>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</si>
  <si>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</si>
  <si>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</si>
  <si>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</si>
  <si>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</si>
  <si>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</si>
  <si>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</si>
  <si>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</si>
  <si>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</si>
  <si>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</si>
  <si>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</si>
  <si>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</si>
  <si>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</si>
  <si>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</si>
  <si>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</si>
  <si>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</si>
  <si>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</si>
  <si>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</si>
  <si>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</si>
  <si>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</si>
  <si>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</si>
  <si>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</si>
  <si>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</si>
  <si>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</si>
  <si>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</si>
  <si>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</si>
  <si>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</si>
  <si>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</si>
  <si>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</si>
  <si>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</si>
  <si>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</si>
  <si>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</si>
  <si>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</si>
  <si>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</si>
  <si>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</si>
  <si>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</si>
  <si>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</si>
  <si>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</si>
  <si>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</si>
  <si>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</si>
  <si>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</si>
  <si>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</si>
  <si>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</si>
  <si>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</si>
  <si>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</si>
  <si>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</si>
  <si>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</si>
  <si>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</si>
  <si>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</si>
  <si>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</si>
  <si>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</si>
  <si>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</si>
  <si>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</si>
  <si>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</si>
  <si>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</si>
  <si>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</si>
  <si>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</si>
  <si>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</si>
  <si>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</si>
  <si>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</si>
  <si>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</si>
  <si>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</si>
  <si>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</si>
  <si>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</si>
  <si>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</si>
  <si>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</si>
  <si>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</si>
  <si>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</si>
  <si>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</si>
  <si>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</si>
  <si>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</si>
  <si>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</si>
  <si>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</si>
  <si>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</si>
  <si>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</si>
  <si>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</si>
  <si>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</si>
  <si>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</si>
  <si>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</si>
  <si>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</si>
  <si>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</si>
  <si>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</si>
  <si>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</si>
  <si>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</si>
  <si>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</si>
  <si>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</si>
  <si>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</si>
  <si>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</si>
  <si>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</si>
  <si>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</si>
  <si>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</si>
  <si>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</si>
  <si>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</si>
  <si>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</si>
  <si>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</si>
  <si>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</si>
  <si>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</si>
  <si>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</si>
  <si>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</si>
  <si>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</si>
  <si>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</si>
  <si>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</si>
  <si>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</si>
  <si>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</si>
  <si>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</si>
  <si>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</si>
  <si>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</si>
  <si>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</si>
  <si>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</si>
  <si>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</si>
  <si>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</si>
  <si>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</si>
  <si>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</si>
  <si>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</si>
  <si>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</si>
  <si>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</si>
  <si>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</si>
  <si>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</si>
  <si>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</si>
  <si>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</si>
  <si>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</si>
  <si>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</si>
  <si>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</si>
  <si>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</si>
  <si>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</si>
  <si>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</si>
  <si>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</si>
  <si>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</si>
  <si>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</si>
  <si>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</si>
  <si>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</si>
  <si>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</si>
  <si>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</si>
  <si>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</si>
  <si>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</si>
  <si>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</si>
  <si>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</si>
  <si>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</si>
  <si>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</si>
  <si>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</si>
  <si>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</si>
  <si>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</si>
  <si>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</si>
  <si>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</si>
  <si>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</si>
  <si>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</si>
  <si>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</si>
  <si>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</si>
  <si>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</si>
  <si>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</si>
  <si>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</si>
  <si>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</si>
  <si>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</si>
  <si>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</si>
  <si>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</si>
  <si>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</si>
  <si>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</si>
  <si>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</si>
  <si>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</si>
  <si>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</si>
  <si>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</si>
  <si>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</si>
  <si>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</si>
  <si>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</si>
  <si>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</si>
  <si>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</si>
  <si>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</si>
  <si>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</si>
  <si>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</si>
  <si>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</si>
  <si>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</si>
  <si>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</si>
  <si>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</si>
  <si>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</si>
  <si>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</si>
  <si>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</si>
  <si>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</si>
  <si>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</si>
  <si>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</si>
  <si>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</si>
  <si>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</si>
  <si>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</si>
  <si>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</si>
  <si>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</si>
  <si>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</si>
  <si>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</si>
  <si>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</si>
  <si>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</si>
  <si>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</si>
  <si>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</si>
  <si>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</si>
  <si>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</si>
  <si>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</si>
  <si>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</si>
  <si>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</si>
  <si>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</si>
  <si>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</si>
  <si>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</si>
  <si>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</si>
  <si>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</si>
  <si>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</si>
  <si>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</si>
  <si>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</si>
  <si>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</si>
  <si>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</si>
  <si>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</si>
  <si>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</si>
  <si>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</si>
  <si>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</si>
  <si>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</si>
  <si>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</si>
  <si>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</si>
  <si>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</si>
  <si>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</si>
  <si>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</si>
  <si>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</si>
  <si>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</si>
  <si>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</si>
  <si>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</si>
  <si>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</si>
  <si>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</si>
  <si>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</si>
  <si>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</si>
  <si>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</si>
  <si>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</si>
  <si>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</si>
  <si>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</si>
  <si>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</si>
  <si>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</si>
  <si>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</si>
  <si>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</si>
  <si>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</si>
  <si>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</si>
  <si>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</si>
  <si>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</si>
  <si>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</si>
  <si>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</si>
  <si>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</si>
  <si>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</si>
  <si>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</si>
  <si>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</si>
  <si>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</si>
  <si>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</si>
  <si>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</si>
  <si>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</si>
  <si>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</si>
  <si>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</si>
  <si>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</si>
  <si>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</si>
  <si>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</si>
  <si>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</si>
  <si>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</si>
  <si>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</si>
  <si>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</si>
  <si>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</si>
  <si>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</si>
  <si>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</si>
  <si>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</si>
  <si>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</si>
  <si>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</si>
  <si>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</si>
  <si>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</si>
  <si>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</si>
  <si>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</si>
  <si>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</si>
  <si>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</si>
  <si>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</si>
  <si>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</si>
  <si>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</si>
  <si>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</si>
  <si>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</si>
  <si>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</si>
  <si>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</si>
  <si>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</si>
  <si>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</si>
  <si>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</si>
  <si>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</si>
  <si>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</si>
  <si>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</si>
  <si>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</si>
  <si>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</si>
  <si>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</si>
  <si>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</si>
  <si>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</si>
  <si>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</si>
  <si>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</si>
  <si>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</si>
  <si>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</si>
  <si>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</si>
  <si>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</si>
  <si>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</si>
  <si>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</si>
  <si>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</si>
  <si>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</si>
  <si>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</si>
  <si>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</si>
  <si>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</si>
  <si>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</si>
  <si>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</si>
  <si>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</si>
  <si>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</si>
  <si>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</si>
  <si>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</si>
  <si>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</si>
  <si>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</si>
  <si>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</si>
  <si>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</si>
  <si>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</si>
  <si>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</si>
  <si>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</si>
  <si>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</si>
  <si>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</si>
  <si>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</si>
  <si>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</si>
  <si>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</si>
  <si>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</si>
  <si>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</si>
  <si>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</si>
  <si>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</si>
  <si>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</si>
  <si>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</si>
  <si>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</si>
  <si>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</si>
  <si>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</si>
  <si>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</si>
  <si>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</si>
  <si>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</si>
  <si>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</si>
  <si>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</si>
  <si>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</si>
  <si>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</si>
  <si>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</si>
  <si>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</si>
  <si>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</si>
  <si>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</si>
  <si>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</si>
  <si>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</si>
  <si>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</si>
  <si>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</si>
  <si>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</si>
  <si>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</si>
  <si>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</si>
  <si>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</si>
  <si>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</si>
  <si>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</si>
  <si>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</si>
  <si>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</si>
  <si>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</si>
  <si>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</si>
  <si>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</si>
  <si>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</si>
  <si>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</si>
  <si>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</si>
  <si>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</si>
  <si>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</si>
  <si>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</si>
  <si>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</si>
  <si>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</si>
  <si>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</si>
  <si>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</si>
  <si>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</si>
  <si>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</si>
  <si>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</si>
  <si>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</si>
  <si>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</si>
  <si>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</si>
  <si>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</si>
  <si>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</si>
  <si>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</si>
  <si>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</si>
  <si>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</si>
  <si>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</si>
  <si>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</si>
  <si>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</si>
  <si>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</si>
  <si>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</si>
  <si>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</si>
  <si>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</si>
  <si>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</si>
  <si>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</si>
  <si>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</si>
  <si>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</si>
  <si>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</si>
  <si>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</si>
  <si>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</si>
  <si>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</si>
  <si>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</si>
  <si>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</si>
  <si>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</si>
  <si>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</si>
  <si>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</si>
  <si>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</si>
  <si>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</si>
  <si>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</si>
  <si>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</si>
  <si>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</si>
  <si>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</si>
  <si>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</si>
  <si>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</si>
  <si>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</si>
  <si>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</si>
  <si>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</si>
  <si>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</si>
  <si>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</si>
  <si>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</si>
  <si>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</si>
  <si>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</si>
  <si>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</si>
  <si>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</si>
  <si>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</si>
  <si>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</si>
  <si>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</si>
  <si>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</si>
  <si>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</si>
  <si>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</si>
  <si>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</si>
  <si>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</si>
  <si>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</si>
  <si>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</si>
  <si>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</si>
  <si>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</si>
  <si>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</si>
  <si>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</si>
  <si>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</si>
  <si>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</si>
  <si>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</si>
  <si>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</si>
  <si>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</si>
  <si>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</si>
  <si>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</si>
  <si>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</si>
  <si>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</si>
  <si>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</si>
  <si>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</si>
  <si>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</si>
  <si>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</si>
  <si>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</si>
  <si>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</si>
  <si>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</si>
  <si>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</si>
  <si>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</si>
  <si>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</si>
  <si>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</si>
  <si>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</si>
  <si>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</si>
  <si>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</si>
  <si>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</si>
  <si>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</si>
  <si>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</si>
  <si>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</si>
  <si>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</si>
  <si>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</si>
  <si>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</si>
  <si>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</si>
  <si>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</si>
  <si>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</si>
  <si>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</si>
  <si>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</si>
  <si>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</si>
  <si>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</si>
  <si>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</si>
  <si>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</si>
  <si>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</si>
  <si>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</si>
  <si>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</si>
  <si>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</si>
  <si>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</si>
  <si>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</si>
  <si>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</si>
  <si>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</si>
  <si>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</si>
  <si>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</si>
  <si>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</si>
  <si>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</si>
  <si>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</si>
  <si>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</si>
  <si>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</si>
  <si>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</si>
  <si>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</si>
  <si>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</si>
  <si>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</si>
  <si>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</si>
  <si>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</si>
  <si>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</si>
  <si>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</si>
  <si>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</si>
  <si>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</si>
  <si>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</si>
  <si>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</si>
  <si>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</si>
  <si>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</si>
  <si>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</si>
  <si>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</si>
  <si>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</si>
  <si>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</si>
  <si>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</si>
  <si>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</si>
  <si>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</si>
  <si>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</si>
  <si>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</si>
  <si>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</si>
  <si>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</si>
  <si>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</si>
  <si>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</si>
  <si>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</si>
  <si>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</si>
  <si>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</si>
  <si>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</si>
  <si>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</si>
  <si>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</si>
  <si>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</si>
  <si>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</si>
  <si>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</si>
  <si>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</si>
  <si>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</si>
  <si>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</si>
  <si>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</si>
  <si>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</si>
  <si>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</si>
  <si>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</si>
  <si>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</si>
  <si>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</si>
  <si>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</si>
  <si>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</si>
  <si>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</si>
  <si>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</si>
  <si>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</si>
  <si>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</si>
  <si>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</si>
  <si>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</si>
  <si>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</si>
  <si>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</si>
  <si>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</si>
  <si>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</si>
  <si>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</si>
  <si>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</si>
  <si>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</si>
  <si>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</si>
  <si>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</si>
  <si>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</si>
  <si>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</si>
  <si>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</si>
  <si>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</si>
  <si>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</si>
  <si>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</si>
  <si>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</si>
  <si>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</si>
  <si>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</si>
  <si>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</si>
  <si>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</si>
  <si>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</si>
  <si>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</si>
  <si>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</si>
  <si>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</si>
  <si>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</si>
  <si>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</si>
  <si>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</si>
  <si>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</si>
  <si>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</si>
  <si>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</si>
  <si>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</si>
  <si>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</si>
  <si>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</si>
  <si>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</si>
  <si>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</si>
  <si>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</si>
  <si>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</si>
  <si>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</si>
  <si>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</si>
  <si>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</si>
  <si>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</si>
  <si>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</si>
  <si>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</si>
  <si>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</si>
  <si>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</si>
  <si>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</si>
  <si>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</si>
  <si>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</si>
  <si>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</si>
  <si>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</si>
  <si>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</si>
  <si>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</si>
  <si>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</si>
  <si>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</si>
  <si>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</si>
  <si>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</si>
  <si>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</si>
  <si>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</si>
  <si>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</si>
  <si>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</si>
  <si>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</si>
  <si>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</si>
  <si>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</si>
  <si>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</si>
  <si>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</si>
  <si>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</si>
  <si>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</si>
  <si>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</si>
  <si>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</si>
  <si>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</si>
  <si>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</si>
  <si>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</si>
  <si>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</si>
  <si>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</si>
  <si>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</si>
  <si>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</si>
  <si>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</si>
  <si>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</si>
  <si>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</si>
  <si>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</si>
  <si>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</si>
  <si>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</si>
  <si>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</si>
  <si>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</si>
  <si>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</si>
  <si>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</si>
  <si>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</si>
  <si>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</si>
  <si>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</si>
  <si>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</si>
  <si>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</si>
  <si>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</si>
  <si>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</si>
  <si>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</si>
  <si>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</si>
  <si>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</si>
  <si>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</si>
  <si>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</si>
  <si>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</si>
  <si>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</si>
  <si>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</si>
  <si>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</si>
  <si>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</si>
  <si>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</si>
  <si>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</si>
  <si>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</si>
  <si>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</si>
  <si>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</si>
  <si>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</si>
  <si>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</si>
  <si>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</si>
  <si>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</si>
  <si>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</si>
  <si>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</si>
  <si>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</si>
  <si>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</si>
  <si>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</si>
  <si>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</si>
  <si>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</si>
  <si>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</si>
  <si>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</si>
  <si>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</si>
  <si>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</si>
  <si>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</si>
  <si>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</si>
  <si>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</si>
  <si>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</si>
  <si>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</si>
  <si>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</si>
  <si>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</si>
  <si>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</si>
  <si>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</si>
  <si>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</si>
  <si>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</si>
  <si>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</si>
  <si>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</si>
  <si>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</si>
  <si>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</si>
  <si>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</si>
  <si>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</si>
  <si>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</si>
  <si>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</si>
  <si>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</si>
  <si>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</si>
  <si>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</si>
  <si>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</si>
  <si>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</si>
  <si>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</si>
  <si>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</si>
  <si>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</si>
  <si>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</si>
  <si>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</si>
  <si>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</si>
  <si>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</si>
  <si>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</si>
  <si>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</si>
  <si>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</si>
  <si>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</si>
  <si>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</si>
  <si>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</si>
  <si>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</si>
  <si>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</si>
  <si>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</si>
  <si>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</si>
  <si>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</si>
  <si>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</si>
  <si>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</si>
  <si>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</si>
  <si>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</si>
  <si>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</si>
  <si>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</si>
  <si>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</si>
  <si>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</si>
  <si>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</si>
  <si>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</si>
  <si>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</si>
  <si>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</si>
  <si>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</si>
  <si>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</si>
  <si>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</si>
  <si>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</si>
  <si>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</si>
  <si>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</si>
  <si>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</si>
  <si>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</si>
  <si>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</si>
  <si>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</si>
  <si>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</si>
  <si>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</si>
  <si>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</si>
  <si>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</si>
  <si>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</si>
  <si>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</si>
  <si>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</si>
  <si>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</si>
  <si>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</si>
  <si>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</si>
  <si>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</si>
  <si>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</si>
  <si>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</si>
  <si>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</si>
  <si>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</si>
  <si>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</si>
  <si>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</si>
  <si>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</si>
  <si>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</si>
  <si>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</si>
  <si>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</si>
  <si>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</si>
  <si>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</si>
  <si>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</si>
  <si>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</si>
  <si>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</si>
  <si>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</si>
  <si>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</si>
  <si>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</si>
  <si>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</si>
  <si>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</si>
  <si>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</si>
  <si>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</si>
  <si>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</si>
  <si>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</si>
  <si>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</si>
  <si>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</si>
  <si>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</si>
  <si>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</si>
  <si>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</si>
  <si>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</si>
  <si>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</si>
  <si>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</si>
  <si>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</si>
  <si>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</si>
  <si>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</si>
  <si>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</si>
  <si>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</si>
  <si>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</si>
  <si>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</si>
  <si>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</si>
  <si>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</si>
  <si>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</si>
  <si>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</si>
  <si>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</si>
  <si>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</si>
  <si>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</si>
  <si>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</si>
  <si>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</si>
  <si>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</si>
  <si>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</si>
  <si>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</si>
  <si>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</si>
  <si>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</si>
  <si>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</si>
  <si>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</si>
  <si>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</si>
  <si>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</si>
  <si>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</si>
  <si>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</si>
  <si>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</si>
  <si>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</si>
  <si>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</si>
  <si>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</si>
  <si>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</si>
  <si>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</si>
  <si>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</si>
  <si>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</si>
  <si>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</si>
  <si>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</si>
  <si>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</si>
  <si>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</si>
  <si>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</si>
  <si>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</si>
  <si>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</si>
  <si>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</si>
  <si>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</si>
  <si>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</si>
  <si>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</si>
  <si>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</si>
  <si>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</si>
  <si>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</si>
  <si>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</si>
  <si>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</si>
  <si>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</si>
  <si>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</si>
  <si>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</si>
  <si>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</si>
  <si>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</si>
  <si>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</si>
  <si>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</si>
  <si>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</si>
  <si>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</si>
  <si>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</si>
  <si>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</si>
  <si>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</si>
  <si>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</si>
  <si>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</si>
  <si>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</si>
  <si>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</si>
  <si>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</si>
  <si>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</si>
  <si>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</si>
  <si>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</si>
  <si>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</si>
  <si>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</si>
  <si>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</si>
  <si>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</si>
  <si>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</si>
  <si>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</si>
  <si>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</si>
  <si>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</si>
  <si>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</si>
  <si>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</si>
  <si>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</si>
  <si>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</si>
  <si>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</si>
  <si>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</si>
  <si>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</si>
  <si>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</si>
  <si>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</si>
  <si>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</si>
  <si>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</si>
  <si>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</si>
  <si>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</si>
  <si>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</si>
  <si>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</si>
  <si>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</si>
  <si>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</si>
  <si>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</si>
  <si>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</si>
  <si>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</si>
  <si>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</si>
  <si>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</si>
  <si>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</si>
  <si>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</si>
  <si>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</si>
  <si>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</si>
  <si>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</si>
  <si>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</si>
  <si>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</si>
  <si>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</si>
  <si>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</si>
  <si>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</si>
  <si>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</si>
  <si>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</si>
  <si>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</si>
  <si>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</si>
  <si>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</si>
  <si>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</si>
  <si>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</si>
  <si>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</si>
  <si>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</si>
  <si>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</si>
  <si>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</si>
  <si>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</si>
  <si>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</si>
  <si>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</si>
  <si>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</si>
  <si>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</si>
  <si>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</si>
  <si>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</si>
  <si>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</si>
  <si>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</si>
  <si>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</si>
  <si>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</si>
  <si>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</si>
  <si>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</si>
  <si>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</si>
  <si>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</si>
  <si>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</si>
  <si>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</si>
  <si>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</si>
  <si>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</si>
  <si>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</si>
  <si>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</si>
  <si>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</si>
  <si>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</si>
  <si>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</si>
  <si>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</si>
  <si>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</si>
  <si>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</si>
  <si>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</si>
  <si>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</si>
  <si>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</si>
  <si>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</si>
  <si>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</si>
  <si>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</si>
  <si>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</si>
  <si>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</si>
  <si>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</si>
  <si>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</si>
  <si>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</si>
  <si>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</si>
  <si>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</si>
  <si>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</si>
  <si>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</si>
  <si>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</si>
  <si>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</si>
  <si>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</si>
  <si>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</si>
  <si>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</si>
  <si>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</si>
  <si>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</si>
  <si>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</si>
  <si>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</si>
  <si>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</si>
  <si>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</si>
  <si>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</si>
  <si>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</si>
  <si>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</si>
  <si>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</si>
  <si>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</si>
  <si>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</si>
  <si>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</si>
  <si>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</si>
  <si>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</si>
  <si>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</si>
  <si>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</si>
  <si>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</si>
  <si>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</si>
  <si>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</si>
  <si>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</si>
  <si>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</si>
  <si>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</si>
  <si>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</si>
  <si>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</si>
  <si>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</si>
  <si>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</si>
  <si>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</si>
  <si>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</si>
  <si>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</si>
  <si>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</si>
  <si>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</si>
  <si>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</si>
  <si>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</si>
  <si>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</si>
  <si>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</si>
  <si>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</si>
  <si>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</si>
  <si>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</si>
  <si>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</si>
  <si>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</si>
  <si>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</si>
  <si>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</si>
  <si>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</si>
  <si>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</si>
  <si>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</si>
  <si>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</si>
  <si>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</si>
  <si>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</si>
  <si>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</si>
  <si>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</si>
  <si>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</si>
  <si>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</si>
  <si>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</si>
  <si>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</si>
  <si>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</si>
  <si>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</si>
  <si>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</si>
  <si>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</si>
  <si>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</si>
  <si>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</si>
  <si>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</si>
  <si>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</si>
  <si>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</si>
  <si>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</si>
  <si>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</si>
  <si>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</si>
  <si>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</si>
  <si>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</si>
  <si>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</si>
  <si>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</si>
  <si>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</si>
  <si>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</si>
  <si>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</si>
  <si>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</si>
  <si>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</si>
  <si>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</si>
  <si>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</si>
  <si>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</si>
  <si>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</si>
  <si>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</si>
  <si>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</si>
  <si>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</si>
  <si>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</si>
  <si>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</si>
  <si>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</si>
  <si>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</si>
  <si>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</si>
  <si>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</si>
  <si>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</si>
  <si>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</si>
  <si>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</si>
  <si>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</si>
  <si>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</si>
  <si>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</si>
  <si>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</si>
  <si>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</si>
  <si>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</si>
  <si>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</si>
  <si>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</si>
  <si>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</si>
  <si>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</si>
  <si>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</si>
  <si>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</si>
  <si>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</si>
  <si>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</si>
  <si>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</si>
  <si>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</si>
  <si>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</si>
  <si>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</si>
  <si>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</si>
  <si>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</si>
  <si>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</si>
  <si>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</si>
  <si>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</si>
  <si>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</si>
  <si>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</si>
  <si>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</si>
  <si>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</si>
  <si>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</si>
  <si>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</si>
  <si>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</si>
  <si>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</si>
  <si>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</si>
  <si>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</si>
  <si>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</si>
  <si>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</si>
  <si>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</si>
  <si>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</si>
  <si>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</si>
  <si>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</si>
  <si>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</si>
  <si>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</si>
  <si>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</si>
  <si>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</si>
  <si>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</si>
  <si>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</si>
  <si>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</si>
  <si>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</si>
  <si>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</si>
  <si>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</si>
  <si>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</si>
  <si>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</si>
  <si>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</si>
  <si>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</si>
  <si>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</si>
  <si>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</si>
  <si>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</si>
  <si>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</si>
  <si>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</si>
  <si>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</si>
  <si>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</si>
  <si>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</si>
  <si>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</si>
  <si>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</si>
  <si>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</si>
  <si>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</si>
  <si>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</si>
  <si>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</si>
  <si>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</si>
  <si>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</si>
  <si>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</si>
  <si>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</si>
  <si>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</si>
  <si>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</si>
  <si>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</si>
  <si>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</si>
  <si>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</si>
  <si>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</si>
  <si>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</si>
  <si>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</si>
  <si>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</si>
  <si>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</si>
  <si>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</si>
  <si>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</si>
  <si>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</si>
  <si>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</si>
  <si>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</si>
  <si>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</si>
  <si>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</si>
  <si>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</si>
  <si>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</si>
  <si>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</si>
  <si>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</si>
  <si>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</si>
  <si>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</si>
  <si>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</si>
  <si>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</si>
  <si>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</si>
  <si>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</si>
  <si>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</si>
  <si>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</si>
  <si>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</si>
  <si>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</si>
  <si>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</si>
  <si>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</si>
  <si>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</si>
  <si>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</si>
  <si>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</si>
  <si>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</si>
  <si>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</si>
  <si>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</si>
  <si>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</si>
  <si>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</si>
  <si>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</si>
  <si>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</si>
  <si>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</si>
  <si>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</si>
  <si>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</si>
  <si>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</si>
  <si>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</si>
  <si>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</si>
  <si>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</si>
  <si>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</si>
  <si>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</si>
  <si>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</si>
  <si>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</si>
  <si>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</si>
  <si>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</si>
  <si>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</si>
  <si>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</si>
  <si>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</si>
  <si>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</si>
  <si>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</si>
  <si>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</si>
  <si>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</si>
  <si>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</si>
  <si>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</si>
  <si>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</si>
  <si>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</si>
  <si>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</si>
  <si>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</si>
  <si>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</si>
  <si>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</si>
  <si>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</si>
  <si>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</si>
  <si>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</si>
  <si>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</si>
  <si>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</si>
  <si>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</si>
  <si>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</si>
  <si>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</si>
  <si>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</si>
  <si>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</si>
  <si>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</si>
  <si>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</si>
  <si>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</si>
  <si>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</si>
  <si>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</si>
  <si>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</si>
  <si>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</si>
  <si>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</si>
  <si>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</si>
  <si>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</si>
  <si>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</si>
  <si>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</si>
  <si>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</si>
  <si>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</si>
  <si>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</si>
  <si>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</si>
  <si>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</si>
  <si>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</si>
  <si>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</si>
  <si>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</si>
  <si>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</si>
  <si>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</si>
  <si>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</si>
  <si>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</si>
  <si>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</si>
  <si>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</si>
  <si>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</si>
  <si>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</si>
  <si>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</si>
  <si>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</si>
  <si>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</si>
  <si>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</si>
  <si>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</si>
  <si>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</si>
  <si>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</si>
  <si>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</si>
  <si>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</si>
  <si>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</si>
  <si>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</si>
  <si>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</si>
  <si>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</si>
  <si>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</si>
  <si>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</si>
  <si>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</si>
  <si>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</si>
  <si>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</si>
  <si>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</si>
  <si>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</si>
  <si>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</si>
  <si>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</si>
  <si>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</si>
  <si>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</si>
  <si>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</si>
  <si>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</si>
  <si>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</si>
  <si>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</si>
  <si>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</si>
  <si>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</si>
  <si>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</si>
  <si>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</si>
  <si>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</si>
  <si>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</si>
  <si>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</si>
  <si>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</si>
  <si>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</si>
  <si>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</si>
  <si>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</si>
  <si>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</si>
  <si>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</si>
  <si>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</si>
  <si>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</si>
  <si>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</si>
  <si>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</si>
  <si>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</si>
  <si>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</si>
  <si>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</si>
  <si>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</si>
  <si>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</si>
  <si>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</si>
  <si>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</si>
  <si>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</si>
  <si>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</si>
  <si>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</si>
  <si>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</si>
  <si>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</si>
  <si>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</si>
  <si>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</si>
  <si>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</si>
  <si>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</si>
  <si>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</si>
  <si>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</si>
  <si>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</si>
  <si>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</si>
  <si>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</si>
  <si>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</si>
  <si>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</si>
  <si>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</si>
  <si>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</si>
  <si>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</si>
  <si>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</si>
  <si>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</si>
  <si>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</si>
  <si>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</si>
  <si>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</si>
  <si>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</si>
  <si>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</si>
  <si>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</si>
  <si>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</si>
  <si>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</si>
  <si>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</si>
  <si>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</si>
  <si>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</si>
  <si>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</si>
  <si>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</si>
  <si>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</si>
  <si>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</si>
  <si>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</si>
  <si>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</si>
  <si>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</si>
  <si>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</si>
  <si>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</si>
  <si>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</si>
  <si>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</si>
  <si>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</si>
  <si>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</si>
  <si>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</si>
  <si>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</si>
  <si>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</si>
  <si>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</si>
  <si>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</si>
  <si>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</si>
  <si>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</si>
  <si>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</si>
  <si>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</si>
  <si>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</si>
  <si>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</si>
  <si>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</si>
  <si>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</si>
  <si>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</si>
  <si>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</si>
  <si>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</si>
  <si>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</si>
  <si>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</si>
  <si>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</si>
  <si>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</si>
  <si>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</si>
  <si>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</si>
  <si>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</si>
  <si>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</si>
  <si>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</si>
  <si>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</si>
  <si>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</si>
  <si>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</si>
  <si>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</si>
  <si>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</si>
  <si>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</si>
  <si>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</si>
  <si>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</si>
  <si>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</si>
  <si>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</si>
  <si>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</si>
  <si>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</si>
  <si>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</si>
  <si>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</si>
  <si>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</si>
  <si>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</si>
  <si>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</si>
  <si>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</si>
  <si>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</si>
  <si>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</si>
  <si>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</si>
  <si>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</si>
  <si>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</si>
  <si>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</si>
  <si>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</si>
  <si>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</si>
  <si>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</si>
  <si>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</si>
  <si>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</si>
  <si>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</si>
  <si>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</si>
  <si>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</si>
  <si>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</si>
  <si>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</si>
  <si>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</si>
  <si>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</si>
  <si>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</si>
  <si>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</si>
  <si>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</si>
  <si>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</si>
  <si>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</si>
  <si>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</si>
  <si>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</si>
  <si>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</si>
  <si>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</si>
  <si>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</si>
  <si>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</si>
  <si>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</si>
  <si>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</si>
  <si>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</si>
  <si>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</si>
  <si>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</si>
  <si>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</si>
  <si>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</si>
  <si>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</si>
  <si>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</si>
  <si>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</si>
  <si>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</si>
  <si>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</si>
  <si>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</si>
  <si>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</si>
  <si>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</si>
  <si>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</si>
  <si>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</si>
  <si>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</si>
  <si>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</si>
  <si>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</si>
  <si>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</si>
  <si>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</si>
  <si>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</si>
  <si>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</si>
  <si>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</si>
  <si>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</si>
  <si>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</si>
  <si>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</si>
  <si>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</si>
  <si>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</si>
  <si>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</si>
  <si>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</si>
  <si>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</si>
  <si>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</si>
  <si>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</si>
  <si>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</si>
  <si>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</si>
  <si>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</si>
  <si>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</si>
  <si>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</si>
  <si>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</si>
  <si>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</si>
  <si>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</si>
  <si>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</si>
  <si>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</si>
  <si>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</si>
  <si>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</si>
  <si>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</si>
  <si>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</si>
  <si>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</si>
  <si>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</si>
  <si>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</si>
  <si>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</si>
  <si>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</si>
  <si>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</si>
  <si>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</si>
  <si>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</si>
  <si>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</si>
  <si>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</si>
  <si>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</si>
  <si>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</si>
  <si>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</si>
  <si>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</si>
  <si>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</si>
  <si>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</si>
  <si>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</si>
  <si>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</si>
  <si>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</si>
  <si>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</si>
  <si>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</si>
  <si>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</si>
  <si>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</si>
  <si>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</si>
  <si>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</si>
  <si>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</si>
  <si>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</si>
  <si>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</si>
  <si>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</si>
  <si>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</si>
  <si>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</si>
  <si>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</si>
  <si>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</si>
  <si>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</si>
  <si>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</si>
  <si>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</si>
  <si>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</si>
  <si>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</si>
  <si>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</si>
  <si>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</si>
  <si>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</si>
  <si>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</si>
  <si>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</si>
  <si>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</si>
  <si>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</si>
  <si>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</si>
  <si>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</si>
  <si>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</si>
  <si>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</si>
  <si>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</si>
  <si>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</si>
  <si>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</si>
  <si>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</si>
  <si>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</si>
  <si>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</si>
  <si>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</si>
  <si>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</si>
  <si>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</si>
  <si>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</si>
  <si>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</si>
  <si>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</si>
  <si>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</si>
  <si>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</si>
  <si>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</si>
  <si>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</si>
  <si>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</si>
  <si>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</si>
  <si>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</si>
  <si>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</si>
  <si>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</si>
  <si>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</si>
  <si>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</si>
  <si>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</si>
  <si>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</si>
  <si>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</si>
  <si>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</si>
  <si>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</si>
  <si>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</si>
  <si>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</si>
  <si>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</si>
  <si>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</si>
  <si>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</si>
  <si>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</si>
  <si>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</si>
  <si>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</si>
  <si>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</si>
  <si>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</si>
  <si>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</si>
  <si>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</si>
  <si>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</si>
  <si>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</si>
  <si>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</si>
  <si>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</si>
  <si>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</si>
  <si>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</si>
  <si>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</si>
  <si>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</si>
  <si>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</si>
  <si>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</si>
  <si>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</si>
  <si>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</si>
  <si>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</si>
  <si>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</si>
  <si>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</si>
  <si>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</si>
  <si>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</si>
  <si>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</si>
  <si>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</si>
  <si>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</si>
  <si>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</si>
  <si>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</si>
  <si>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</si>
  <si>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</si>
  <si>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</si>
  <si>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</si>
  <si>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</si>
  <si>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</si>
  <si>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</si>
  <si>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</si>
  <si>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</si>
  <si>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</si>
  <si>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</si>
  <si>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</si>
  <si>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</si>
  <si>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</si>
  <si>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</si>
  <si>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</si>
  <si>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</si>
  <si>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</si>
  <si>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</si>
  <si>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</si>
  <si>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</si>
  <si>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</si>
  <si>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</si>
  <si>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</si>
  <si>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</si>
  <si>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</si>
  <si>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</si>
  <si>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</si>
  <si>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</si>
  <si>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</si>
  <si>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</si>
  <si>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</si>
  <si>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</si>
  <si>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</si>
  <si>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</si>
  <si>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</si>
  <si>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</si>
  <si>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</si>
  <si>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</si>
  <si>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</si>
  <si>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</si>
  <si>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</si>
  <si>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</si>
  <si>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</si>
  <si>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</si>
  <si>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</si>
  <si>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</si>
  <si>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</si>
  <si>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</si>
  <si>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</si>
  <si>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</si>
  <si>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</si>
  <si>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</si>
  <si>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</si>
  <si>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</si>
  <si>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</si>
  <si>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</si>
  <si>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</si>
  <si>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</si>
  <si>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</si>
  <si>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</si>
  <si>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</si>
  <si>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</si>
  <si>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</si>
  <si>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</si>
  <si>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</si>
  <si>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</si>
  <si>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</si>
  <si>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</si>
  <si>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</si>
  <si>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</si>
  <si>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</si>
  <si>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</si>
  <si>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</si>
  <si>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</si>
  <si>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</si>
  <si>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</si>
  <si>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</si>
  <si>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</si>
  <si>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</si>
  <si>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</si>
  <si>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</si>
  <si>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</si>
  <si>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</si>
  <si>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</si>
  <si>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</si>
  <si>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</si>
  <si>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</si>
  <si>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</si>
  <si>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</si>
  <si>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</si>
  <si>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</si>
  <si>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</si>
  <si>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</si>
  <si>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</si>
  <si>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</si>
  <si>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</si>
  <si>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</si>
  <si>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</si>
  <si>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</si>
  <si>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</si>
  <si>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</si>
  <si>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</si>
  <si>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</si>
  <si>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</si>
  <si>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</si>
  <si>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</si>
  <si>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</si>
  <si>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</si>
  <si>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</si>
  <si>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</si>
  <si>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</si>
  <si>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</si>
  <si>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</si>
  <si>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</si>
  <si>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</si>
  <si>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</si>
  <si>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</si>
  <si>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</si>
  <si>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</si>
  <si>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</si>
  <si>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</si>
  <si>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</si>
  <si>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</si>
  <si>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</si>
  <si>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</si>
  <si>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</si>
  <si>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</si>
  <si>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</si>
  <si>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</si>
  <si>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</si>
  <si>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</si>
  <si>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</si>
  <si>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</si>
  <si>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</si>
  <si>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</si>
  <si>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</si>
  <si>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</si>
  <si>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</si>
  <si>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</si>
  <si>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</si>
  <si>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</si>
  <si>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</si>
  <si>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</si>
  <si>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</si>
  <si>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</si>
  <si>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</si>
  <si>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</si>
  <si>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</si>
  <si>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</si>
  <si>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</si>
  <si>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</si>
  <si>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</si>
  <si>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</si>
  <si>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</si>
  <si>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</si>
  <si>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</si>
  <si>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</si>
  <si>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</si>
  <si>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</si>
  <si>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</si>
  <si>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</si>
  <si>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</si>
  <si>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</si>
  <si>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</si>
  <si>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</si>
  <si>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</si>
  <si>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</si>
  <si>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</si>
  <si>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</si>
  <si>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</si>
  <si>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</si>
  <si>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</si>
  <si>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</si>
  <si>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</si>
  <si>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</si>
  <si>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</si>
  <si>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</si>
  <si>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</si>
  <si>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</si>
  <si>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</si>
  <si>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</si>
  <si>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</si>
  <si>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</si>
  <si>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</si>
  <si>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</si>
  <si>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</si>
  <si>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</si>
  <si>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</si>
  <si>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</si>
  <si>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</si>
  <si>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</si>
  <si>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</si>
  <si>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</si>
  <si>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</si>
  <si>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</si>
  <si>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</si>
  <si>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</si>
  <si>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</si>
  <si>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</si>
  <si>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</si>
  <si>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</si>
  <si>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</si>
  <si>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</si>
  <si>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</si>
  <si>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</si>
  <si>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</si>
  <si>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</si>
  <si>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</si>
  <si>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</si>
  <si>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</si>
  <si>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</si>
  <si>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</si>
  <si>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</si>
  <si>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</si>
  <si>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</si>
  <si>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</si>
  <si>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</si>
  <si>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</si>
  <si>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</si>
  <si>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</si>
  <si>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</si>
  <si>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</si>
  <si>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</si>
  <si>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</si>
  <si>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</si>
  <si>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</si>
  <si>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</si>
  <si>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</si>
  <si>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</si>
  <si>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</si>
  <si>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</si>
  <si>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</si>
  <si>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</si>
  <si>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</si>
  <si>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</si>
  <si>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</si>
  <si>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</si>
  <si>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</si>
  <si>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</si>
  <si>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</si>
  <si>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</si>
  <si>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</si>
  <si>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</si>
  <si>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</si>
  <si>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</si>
  <si>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</si>
  <si>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</si>
  <si>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</si>
  <si>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</si>
  <si>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</si>
  <si>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</si>
  <si>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</si>
  <si>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</si>
  <si>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</si>
  <si>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</si>
  <si>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</si>
  <si>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</si>
  <si>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</si>
  <si>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</si>
  <si>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</si>
  <si>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</si>
  <si>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</si>
  <si>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</si>
  <si>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</si>
  <si>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</si>
  <si>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</si>
  <si>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</si>
  <si>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</si>
  <si>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</si>
  <si>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</si>
  <si>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</si>
  <si>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</si>
  <si>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</si>
  <si>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</si>
  <si>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</si>
  <si>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</si>
  <si>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</si>
  <si>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</si>
  <si>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</si>
  <si>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</si>
  <si>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</si>
  <si>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</si>
  <si>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</si>
  <si>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</si>
  <si>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</si>
  <si>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</si>
  <si>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</si>
  <si>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</si>
  <si>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</si>
  <si>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</si>
  <si>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</si>
  <si>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</si>
  <si>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</si>
  <si>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</si>
  <si>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</si>
  <si>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</si>
  <si>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</si>
  <si>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</si>
  <si>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</si>
  <si>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</si>
  <si>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</si>
  <si>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</si>
  <si>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</si>
  <si>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</si>
  <si>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</si>
  <si>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</si>
  <si>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</si>
  <si>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</si>
  <si>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</si>
  <si>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</si>
  <si>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</si>
  <si>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</si>
  <si>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</si>
  <si>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</si>
  <si>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</si>
  <si>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</si>
  <si>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</si>
  <si>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</si>
  <si>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</si>
  <si>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</si>
  <si>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</si>
  <si>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</si>
  <si>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</si>
  <si>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</si>
  <si>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</si>
  <si>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</si>
  <si>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</si>
  <si>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</si>
  <si>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</si>
  <si>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</si>
  <si>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</si>
  <si>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</si>
  <si>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</si>
  <si>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</si>
  <si>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</si>
  <si>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</si>
  <si>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</si>
  <si>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</si>
  <si>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</si>
  <si>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</si>
  <si>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</si>
  <si>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</si>
  <si>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</si>
  <si>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</si>
  <si>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</si>
  <si>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</si>
  <si>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</si>
  <si>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</si>
  <si>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</si>
  <si>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</si>
  <si>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</si>
  <si>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</si>
  <si>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</si>
  <si>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</si>
  <si>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</si>
  <si>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</si>
  <si>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</si>
  <si>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</si>
  <si>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</si>
  <si>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</si>
  <si>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</si>
  <si>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</si>
  <si>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</si>
  <si>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</si>
  <si>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</si>
  <si>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</si>
  <si>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</si>
  <si>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</si>
  <si>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</si>
  <si>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</si>
  <si>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</si>
  <si>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</si>
  <si>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</si>
  <si>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</si>
  <si>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</si>
  <si>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</si>
  <si>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</si>
  <si>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</si>
  <si>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</si>
  <si>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</si>
  <si>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</si>
  <si>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</si>
  <si>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</si>
  <si>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</si>
  <si>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</si>
  <si>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</si>
  <si>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</si>
  <si>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</si>
  <si>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</si>
  <si>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</si>
  <si>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</si>
  <si>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</si>
  <si>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</si>
  <si>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</si>
  <si>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</si>
  <si>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</si>
  <si>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</si>
  <si>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</si>
  <si>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</si>
  <si>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</si>
  <si>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</si>
  <si>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</si>
  <si>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</si>
  <si>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</si>
  <si>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</si>
  <si>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</si>
  <si>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</si>
  <si>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</si>
  <si>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</si>
  <si>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</si>
  <si>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</si>
  <si>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</si>
  <si>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</si>
  <si>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</si>
  <si>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</si>
  <si>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</si>
  <si>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</si>
  <si>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</si>
  <si>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</si>
  <si>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</si>
  <si>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</si>
  <si>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</si>
  <si>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</si>
  <si>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</si>
  <si>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</si>
  <si>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</si>
  <si>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</si>
  <si>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</si>
  <si>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</si>
  <si>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</si>
  <si>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</si>
  <si>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</si>
  <si>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</si>
  <si>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</si>
  <si>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</si>
  <si>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</si>
  <si>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</si>
  <si>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</si>
  <si>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</si>
  <si>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</si>
  <si>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</si>
  <si>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</si>
  <si>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</si>
  <si>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</si>
  <si>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</si>
  <si>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</si>
  <si>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</si>
  <si>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</si>
  <si>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</si>
  <si>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</si>
  <si>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</si>
  <si>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</si>
  <si>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</si>
  <si>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</si>
  <si>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</si>
  <si>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</si>
  <si>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</si>
  <si>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</si>
  <si>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</si>
  <si>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</si>
  <si>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</si>
  <si>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</si>
  <si>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</si>
  <si>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</si>
  <si>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</si>
  <si>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</si>
  <si>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</si>
  <si>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</si>
  <si>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</si>
  <si>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</si>
  <si>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</si>
  <si>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</si>
  <si>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</si>
  <si>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</si>
  <si>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</si>
  <si>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</si>
  <si>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</si>
  <si>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</si>
  <si>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</si>
  <si>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</si>
  <si>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</si>
  <si>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</si>
  <si>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</si>
  <si>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</si>
  <si>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</si>
  <si>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</si>
  <si>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</si>
  <si>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</si>
  <si>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</si>
  <si>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</si>
  <si>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</si>
  <si>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</si>
  <si>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</si>
  <si>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</si>
  <si>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</si>
  <si>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</si>
  <si>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</si>
  <si>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</si>
  <si>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</si>
  <si>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</si>
  <si>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</si>
  <si>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</si>
  <si>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</si>
  <si>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</si>
  <si>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</si>
  <si>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</si>
  <si>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</si>
  <si>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</si>
  <si>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</si>
  <si>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</si>
  <si>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</si>
  <si>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</si>
  <si>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</si>
  <si>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</si>
  <si>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</si>
  <si>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</si>
  <si>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</si>
  <si>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</si>
  <si>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</si>
  <si>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</si>
  <si>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</si>
  <si>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</si>
  <si>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</si>
  <si>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</si>
  <si>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</si>
  <si>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</si>
  <si>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</si>
  <si>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</si>
  <si>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</si>
  <si>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</si>
  <si>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</si>
  <si>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</si>
  <si>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</si>
  <si>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</si>
  <si>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</si>
  <si>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</si>
  <si>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</si>
  <si>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</si>
  <si>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</si>
  <si>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</si>
  <si>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</si>
  <si>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</si>
  <si>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</si>
  <si>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</si>
  <si>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</si>
  <si>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</si>
  <si>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</si>
  <si>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</si>
  <si>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</si>
  <si>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</si>
  <si>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</si>
  <si>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</si>
  <si>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</si>
  <si>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</si>
  <si>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</si>
  <si>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</si>
  <si>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</si>
  <si>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</si>
  <si>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</si>
  <si>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</si>
  <si>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</si>
  <si>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</si>
  <si>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</si>
  <si>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</si>
  <si>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</si>
  <si>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</si>
  <si>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</si>
  <si>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</si>
  <si>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</si>
  <si>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</si>
  <si>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</si>
  <si>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</si>
  <si>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</si>
  <si>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</si>
  <si>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</si>
  <si>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</si>
  <si>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</si>
  <si>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</si>
  <si>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</si>
  <si>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</si>
  <si>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</si>
  <si>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</si>
  <si>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</si>
  <si>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</si>
  <si>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</si>
  <si>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</si>
  <si>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</si>
  <si>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</si>
  <si>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</si>
  <si>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</si>
  <si>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</si>
  <si>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</si>
  <si>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</si>
  <si>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</si>
  <si>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</si>
  <si>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</si>
  <si>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</si>
  <si>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</si>
  <si>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</si>
  <si>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</si>
  <si>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</si>
  <si>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</si>
  <si>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</si>
  <si>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</si>
  <si>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</si>
  <si>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</si>
  <si>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</si>
  <si>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</si>
  <si>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</si>
  <si>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</si>
  <si>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</si>
  <si>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</si>
  <si>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</si>
  <si>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</si>
  <si>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</si>
  <si>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</si>
  <si>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</si>
  <si>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</si>
  <si>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</si>
  <si>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</si>
  <si>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</si>
  <si>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</si>
  <si>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</si>
  <si>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</si>
  <si>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</si>
  <si>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</si>
  <si>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</si>
  <si>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</si>
  <si>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</si>
  <si>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</si>
  <si>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</si>
  <si>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</si>
  <si>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</si>
  <si>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</si>
  <si>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</si>
  <si>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</si>
  <si>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</si>
  <si>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</si>
  <si>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</si>
  <si>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</si>
  <si>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</si>
  <si>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</si>
  <si>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</si>
  <si>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</si>
  <si>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</si>
  <si>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</si>
  <si>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</si>
  <si>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</si>
  <si>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</si>
  <si>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</si>
  <si>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</si>
  <si>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</si>
  <si>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</si>
  <si>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</si>
  <si>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</si>
  <si>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</si>
  <si>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</si>
  <si>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</si>
  <si>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</si>
  <si>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</si>
  <si>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</si>
  <si>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</si>
  <si>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</si>
  <si>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</si>
  <si>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</si>
  <si>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</si>
  <si>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</si>
  <si>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</si>
  <si>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</si>
  <si>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</si>
  <si>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</si>
  <si>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</si>
  <si>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</si>
  <si>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</si>
  <si>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</si>
  <si>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</si>
  <si>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</si>
  <si>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</si>
  <si>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</si>
  <si>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</si>
  <si>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</si>
  <si>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</si>
  <si>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</si>
  <si>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</si>
  <si>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</si>
  <si>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</si>
  <si>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</si>
  <si>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</si>
  <si>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</si>
  <si>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</si>
  <si>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</si>
  <si>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</si>
  <si>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</si>
  <si>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</si>
  <si>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</si>
  <si>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</si>
  <si>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</si>
  <si>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</si>
  <si>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</si>
  <si>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</si>
  <si>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</si>
  <si>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</si>
  <si>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</si>
  <si>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</si>
  <si>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</si>
  <si>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</si>
  <si>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</si>
  <si>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</si>
  <si>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</si>
  <si>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</si>
  <si>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</si>
  <si>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</si>
  <si>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</si>
  <si>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</si>
  <si>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</si>
  <si>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</si>
  <si>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</si>
  <si>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</si>
  <si>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</si>
  <si>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</si>
  <si>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</si>
  <si>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</si>
  <si>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</si>
  <si>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</si>
  <si>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</si>
  <si>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</si>
  <si>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</si>
  <si>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</si>
  <si>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</si>
  <si>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</si>
  <si>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</si>
  <si>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</si>
  <si>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</si>
  <si>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</si>
  <si>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</si>
  <si>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</si>
  <si>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</si>
  <si>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</si>
  <si>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</si>
  <si>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</si>
  <si>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</si>
  <si>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</si>
  <si>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</si>
  <si>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</si>
  <si>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</si>
  <si>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</si>
  <si>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</si>
  <si>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</si>
  <si>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</si>
  <si>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</si>
  <si>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</si>
  <si>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</si>
  <si>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</si>
  <si>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</si>
  <si>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</si>
  <si>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</si>
  <si>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</si>
  <si>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</si>
  <si>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</si>
  <si>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</si>
  <si>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</si>
  <si>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</si>
  <si>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</si>
  <si>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</si>
  <si>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</si>
  <si>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</si>
  <si>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</si>
  <si>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</si>
  <si>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</si>
  <si>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</si>
  <si>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</si>
  <si>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</si>
  <si>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</si>
  <si>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</si>
  <si>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</si>
  <si>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</si>
  <si>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</si>
  <si>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</si>
  <si>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</si>
  <si>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</si>
  <si>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</si>
  <si>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</si>
  <si>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</si>
  <si>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</si>
  <si>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</si>
  <si>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</si>
  <si>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</si>
  <si>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</si>
  <si>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</si>
  <si>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</si>
  <si>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</si>
  <si>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</si>
  <si>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</si>
  <si>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</si>
  <si>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</si>
  <si>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</si>
  <si>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</si>
  <si>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</si>
  <si>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</si>
  <si>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</si>
  <si>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</si>
  <si>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</si>
  <si>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</si>
  <si>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</si>
  <si>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</si>
  <si>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</si>
  <si>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</si>
  <si>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</si>
  <si>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</si>
  <si>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</si>
  <si>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</si>
  <si>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</si>
  <si>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</si>
  <si>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</si>
  <si>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</si>
  <si>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</si>
  <si>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</si>
  <si>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</si>
  <si>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</si>
  <si>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</si>
  <si>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</si>
  <si>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</si>
  <si>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</si>
  <si>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</si>
  <si>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</si>
  <si>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</si>
  <si>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</si>
  <si>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</si>
  <si>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</si>
  <si>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</si>
  <si>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</si>
  <si>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</si>
  <si>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</si>
  <si>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</si>
  <si>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</si>
  <si>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</si>
  <si>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</si>
  <si>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</si>
  <si>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</si>
  <si>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</si>
  <si>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</si>
  <si>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</si>
  <si>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</si>
  <si>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</si>
  <si>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</si>
  <si>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</si>
  <si>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</si>
  <si>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</si>
  <si>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</si>
  <si>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</si>
  <si>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</si>
  <si>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</si>
  <si>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</si>
  <si>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</si>
  <si>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</si>
  <si>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</si>
  <si>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</si>
  <si>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</si>
  <si>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</si>
  <si>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</si>
  <si>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</si>
  <si>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</si>
  <si>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</si>
  <si>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</si>
  <si>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</si>
  <si>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</si>
  <si>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</si>
  <si>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</si>
  <si>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</si>
  <si>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</si>
  <si>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</si>
  <si>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</si>
  <si>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</si>
  <si>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</si>
  <si>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</si>
  <si>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</si>
  <si>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</si>
  <si>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</si>
  <si>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</si>
  <si>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</si>
  <si>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</si>
  <si>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</si>
  <si>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</si>
  <si>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</si>
  <si>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</si>
  <si>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</si>
  <si>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</si>
  <si>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</si>
  <si>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</si>
  <si>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</si>
  <si>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</si>
  <si>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</si>
  <si>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</si>
  <si>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</si>
  <si>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</si>
  <si>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</si>
  <si>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</si>
  <si>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</si>
  <si>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</si>
  <si>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</si>
  <si>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</si>
  <si>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</si>
  <si>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</si>
  <si>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</si>
  <si>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</si>
  <si>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</si>
  <si>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</si>
  <si>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</si>
  <si>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</si>
  <si>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</si>
  <si>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</si>
  <si>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</si>
  <si>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</si>
  <si>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</si>
  <si>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</si>
  <si>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</si>
  <si>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</si>
  <si>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</si>
  <si>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</si>
  <si>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</si>
  <si>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</si>
  <si>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</si>
  <si>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</si>
  <si>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</si>
  <si>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</si>
  <si>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</si>
  <si>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</si>
  <si>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</si>
  <si>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</si>
  <si>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</si>
  <si>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</si>
  <si>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</si>
  <si>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</si>
  <si>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</si>
  <si>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</si>
  <si>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</si>
  <si>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</si>
  <si>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</si>
  <si>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</si>
  <si>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</si>
  <si>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</si>
  <si>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</si>
  <si>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</si>
  <si>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</si>
  <si>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</si>
  <si>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</si>
  <si>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</si>
  <si>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</si>
  <si>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</si>
  <si>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</si>
  <si>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</si>
  <si>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</si>
  <si>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</si>
  <si>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</si>
  <si>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</si>
  <si>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</si>
  <si>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</si>
  <si>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</si>
  <si>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</si>
  <si>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</si>
  <si>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</si>
  <si>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</si>
  <si>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</si>
  <si>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</si>
  <si>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</si>
  <si>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</si>
  <si>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</si>
  <si>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</si>
  <si>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</si>
  <si>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</si>
  <si>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</si>
  <si>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</si>
  <si>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</si>
  <si>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</si>
  <si>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</si>
  <si>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</si>
  <si>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</si>
  <si>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</si>
  <si>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</si>
  <si>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</si>
  <si>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</si>
  <si>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</si>
  <si>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</si>
  <si>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</si>
  <si>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</si>
  <si>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</si>
  <si>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</si>
  <si>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</si>
  <si>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</si>
  <si>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</si>
  <si>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</si>
  <si>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</si>
  <si>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</si>
  <si>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</si>
  <si>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</si>
  <si>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</si>
  <si>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</si>
  <si>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</si>
  <si>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</si>
  <si>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</si>
  <si>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</si>
  <si>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</si>
  <si>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</si>
  <si>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</si>
  <si>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</si>
  <si>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</si>
  <si>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</si>
  <si>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</si>
  <si>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</si>
  <si>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</si>
  <si>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</si>
  <si>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</si>
  <si>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</si>
  <si>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</si>
  <si>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</si>
  <si>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</si>
  <si>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</si>
  <si>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</si>
  <si>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</si>
  <si>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</si>
  <si>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</si>
  <si>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</si>
  <si>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</si>
  <si>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</si>
  <si>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</si>
  <si>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</si>
  <si>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</si>
  <si>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</si>
  <si>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</si>
  <si>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</si>
  <si>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</si>
  <si>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</si>
  <si>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</si>
  <si>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</si>
  <si>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</si>
  <si>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</si>
  <si>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</si>
  <si>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</si>
  <si>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</si>
  <si>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</si>
  <si>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</si>
  <si>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</si>
  <si>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</si>
  <si>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</si>
  <si>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</si>
  <si>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</si>
  <si>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</si>
  <si>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</si>
  <si>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</si>
  <si>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</si>
  <si>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</si>
  <si>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</si>
  <si>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</si>
  <si>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</si>
  <si>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</si>
  <si>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</si>
  <si>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</si>
  <si>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</si>
  <si>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</si>
  <si>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</si>
  <si>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</si>
  <si>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</si>
  <si>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</si>
  <si>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</si>
  <si>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</si>
  <si>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</si>
  <si>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</si>
  <si>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</si>
  <si>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</si>
  <si>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</si>
  <si>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</si>
  <si>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</si>
  <si>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</si>
  <si>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</si>
  <si>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</si>
  <si>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</si>
  <si>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</si>
  <si>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</si>
  <si>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</si>
  <si>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</si>
  <si>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</si>
  <si>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</si>
  <si>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</si>
  <si>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</si>
  <si>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</si>
  <si>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</si>
  <si>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</si>
  <si>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</si>
  <si>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</si>
  <si>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</si>
  <si>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</si>
  <si>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</si>
  <si>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</si>
  <si>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</si>
  <si>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</si>
  <si>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</si>
  <si>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</si>
  <si>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</si>
  <si>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</si>
  <si>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</si>
  <si>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</si>
  <si>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</si>
  <si>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</si>
  <si>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</si>
  <si>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</si>
  <si>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</si>
  <si>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</si>
  <si>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</si>
  <si>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</si>
  <si>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</si>
  <si>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</si>
  <si>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</si>
  <si>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</si>
  <si>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</si>
  <si>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</si>
  <si>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</si>
  <si>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</si>
  <si>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</si>
  <si>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</si>
  <si>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</si>
  <si>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</si>
  <si>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</si>
  <si>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</si>
  <si>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</si>
  <si>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</si>
  <si>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</si>
  <si>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</si>
  <si>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</si>
  <si>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</si>
  <si>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</si>
  <si>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</si>
  <si>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</si>
  <si>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</si>
  <si>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</si>
  <si>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</si>
  <si>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</si>
  <si>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</si>
  <si>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</si>
  <si>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</si>
  <si>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</si>
  <si>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</si>
  <si>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</si>
  <si>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</si>
  <si>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</si>
  <si>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</si>
  <si>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</si>
  <si>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</si>
  <si>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</si>
  <si>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</si>
  <si>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</si>
  <si>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</si>
  <si>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</si>
  <si>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</si>
  <si>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</si>
  <si>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</si>
  <si>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</si>
  <si>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</si>
  <si>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</si>
  <si>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</si>
  <si>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</si>
  <si>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</si>
  <si>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</si>
  <si>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</si>
  <si>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</si>
  <si>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</si>
  <si>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</si>
  <si>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</si>
  <si>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</si>
  <si>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</si>
  <si>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</si>
  <si>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</si>
  <si>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</si>
  <si>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</si>
  <si>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</si>
  <si>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</si>
  <si>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</si>
  <si>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</si>
  <si>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</si>
  <si>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</si>
  <si>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</si>
  <si>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</si>
  <si>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</si>
  <si>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</si>
  <si>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</si>
  <si>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</si>
  <si>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</si>
  <si>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</si>
  <si>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</si>
  <si>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</si>
  <si>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</si>
  <si>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</si>
  <si>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</si>
  <si>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</si>
  <si>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</si>
  <si>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</si>
  <si>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</si>
  <si>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</si>
  <si>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</si>
  <si>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</si>
  <si>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</si>
  <si>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</si>
  <si>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</si>
  <si>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</si>
  <si>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</si>
  <si>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</si>
  <si>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</si>
  <si>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</si>
  <si>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</si>
  <si>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</si>
  <si>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</si>
  <si>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</si>
  <si>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</si>
  <si>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</si>
  <si>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</si>
  <si>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</si>
  <si>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</si>
  <si>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</si>
  <si>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</si>
  <si>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</si>
  <si>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</si>
  <si>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</si>
  <si>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</si>
  <si>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</si>
  <si>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</si>
  <si>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</si>
  <si>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</si>
  <si>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</si>
  <si>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</si>
  <si>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</si>
  <si>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</si>
  <si>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</si>
  <si>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</si>
  <si>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</si>
  <si>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</si>
  <si>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</si>
  <si>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</si>
  <si>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</si>
  <si>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</si>
  <si>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</si>
  <si>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</si>
  <si>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</si>
  <si>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</si>
  <si>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</si>
  <si>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</si>
  <si>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</si>
  <si>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</si>
  <si>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</si>
  <si>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</si>
  <si>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</si>
  <si>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</si>
  <si>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</si>
  <si>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</si>
  <si>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</si>
  <si>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</si>
  <si>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</si>
  <si>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</si>
  <si>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</si>
  <si>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</si>
  <si>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</si>
  <si>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</si>
  <si>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</si>
  <si>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</si>
  <si>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</si>
  <si>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</si>
  <si>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</si>
  <si>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</si>
  <si>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</si>
  <si>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</si>
  <si>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</si>
  <si>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</si>
  <si>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</si>
  <si>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</si>
  <si>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</si>
  <si>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</si>
  <si>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</si>
  <si>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</si>
  <si>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</si>
  <si>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</si>
  <si>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</si>
  <si>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</si>
  <si>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</si>
  <si>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</si>
  <si>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</si>
  <si>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</si>
  <si>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</si>
  <si>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</si>
  <si>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</si>
  <si>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</si>
  <si>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</si>
  <si>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</si>
  <si>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</si>
  <si>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</si>
  <si>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</si>
  <si>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</si>
  <si>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</si>
  <si>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</si>
  <si>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</si>
  <si>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</si>
  <si>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</si>
  <si>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</si>
  <si>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</si>
  <si>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</si>
  <si>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</si>
  <si>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</si>
  <si>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</si>
  <si>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</si>
  <si>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</si>
  <si>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</si>
  <si>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</si>
  <si>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</si>
  <si>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</si>
  <si>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</si>
  <si>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</si>
  <si>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</si>
  <si>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</si>
  <si>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</si>
  <si>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</si>
  <si>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</si>
  <si>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</si>
  <si>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</si>
  <si>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</si>
  <si>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</si>
  <si>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</si>
  <si>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</si>
  <si>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</si>
  <si>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</si>
  <si>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</si>
  <si>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</si>
  <si>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</si>
  <si>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</si>
  <si>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</si>
  <si>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</si>
  <si>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</si>
  <si>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</si>
  <si>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</si>
  <si>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</si>
  <si>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</si>
  <si>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</si>
  <si>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</si>
  <si>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</si>
  <si>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</si>
  <si>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</si>
  <si>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</si>
  <si>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</si>
  <si>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</si>
  <si>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</si>
  <si>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</si>
  <si>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</si>
  <si>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</si>
  <si>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</si>
  <si>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</si>
  <si>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</si>
  <si>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</si>
  <si>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</si>
  <si>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</si>
  <si>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</si>
  <si>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</si>
  <si>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</si>
  <si>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</si>
  <si>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</si>
  <si>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</si>
  <si>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</si>
  <si>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</si>
  <si>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</si>
  <si>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</si>
  <si>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</si>
  <si>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</si>
  <si>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</si>
  <si>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</si>
  <si>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</si>
  <si>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</si>
  <si>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</si>
  <si>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</si>
  <si>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</si>
  <si>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</si>
  <si>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</si>
  <si>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</si>
  <si>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</si>
  <si>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</si>
  <si>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</si>
  <si>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</si>
  <si>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</si>
  <si>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</si>
  <si>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</si>
  <si>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</si>
  <si>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</si>
  <si>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</si>
  <si>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</si>
  <si>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</si>
  <si>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</si>
  <si>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</si>
  <si>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</si>
  <si>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</si>
  <si>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</si>
  <si>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</si>
  <si>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</si>
  <si>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</si>
  <si>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</si>
  <si>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</si>
  <si>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</si>
  <si>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</si>
  <si>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</si>
  <si>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</si>
  <si>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</si>
  <si>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</si>
  <si>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</si>
  <si>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</si>
  <si>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</si>
  <si>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</si>
  <si>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</si>
  <si>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</si>
  <si>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</si>
  <si>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</si>
  <si>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</si>
  <si>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</si>
  <si>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</si>
  <si>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</si>
  <si>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</si>
  <si>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</si>
  <si>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</si>
  <si>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</si>
  <si>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</si>
  <si>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</si>
  <si>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</si>
  <si>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</si>
  <si>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</si>
  <si>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</si>
  <si>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</si>
  <si>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</si>
  <si>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</si>
  <si>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</si>
  <si>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</si>
  <si>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</si>
  <si>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</si>
  <si>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</si>
  <si>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</si>
  <si>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</si>
  <si>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</si>
  <si>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</si>
  <si>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</si>
  <si>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</si>
  <si>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</si>
  <si>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</si>
  <si>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</si>
  <si>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</si>
  <si>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</si>
  <si>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</si>
  <si>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</si>
  <si>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</si>
  <si>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</si>
  <si>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</si>
  <si>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</si>
  <si>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</si>
  <si>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</si>
  <si>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</si>
  <si>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</si>
  <si>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</si>
  <si>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</si>
  <si>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</si>
  <si>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</si>
  <si>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</si>
  <si>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</si>
  <si>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</si>
  <si>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</si>
  <si>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</si>
  <si>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</si>
  <si>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</si>
  <si>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</si>
  <si>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</si>
  <si>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</si>
  <si>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</si>
  <si>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</si>
  <si>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</si>
  <si>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</si>
  <si>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</si>
  <si>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</si>
  <si>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</si>
  <si>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</si>
  <si>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</si>
  <si>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</si>
  <si>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</si>
  <si>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</si>
  <si>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</si>
  <si>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</si>
  <si>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</si>
  <si>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</si>
  <si>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</si>
  <si>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</si>
  <si>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</si>
  <si>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</si>
  <si>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</si>
  <si>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</si>
  <si>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</si>
  <si>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</si>
  <si>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</si>
  <si>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</si>
  <si>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</si>
  <si>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</si>
  <si>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</si>
  <si>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</si>
  <si>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</si>
  <si>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</si>
  <si>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</si>
  <si>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</si>
  <si>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</si>
  <si>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</si>
  <si>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</si>
  <si>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</si>
  <si>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</si>
  <si>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</si>
  <si>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</si>
  <si>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</si>
  <si>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</si>
  <si>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</si>
  <si>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</si>
  <si>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</si>
  <si>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</si>
  <si>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</si>
  <si>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</si>
  <si>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</si>
  <si>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</si>
  <si>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</si>
  <si>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</si>
  <si>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</si>
  <si>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</si>
  <si>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</si>
  <si>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</si>
  <si>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</si>
  <si>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</si>
  <si>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</si>
  <si>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</si>
  <si>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</si>
  <si>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</si>
  <si>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</si>
  <si>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</si>
  <si>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</si>
  <si>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</si>
  <si>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</si>
  <si>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</si>
  <si>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</si>
  <si>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</si>
  <si>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</si>
  <si>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</si>
  <si>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</si>
  <si>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</si>
  <si>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</si>
  <si>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</si>
  <si>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</si>
  <si>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</si>
  <si>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</si>
  <si>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</si>
  <si>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</si>
  <si>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</si>
  <si>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</si>
  <si>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</si>
  <si>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</si>
  <si>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</si>
  <si>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</si>
  <si>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</si>
  <si>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</si>
  <si>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</si>
  <si>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</si>
  <si>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</si>
  <si>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</si>
  <si>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</si>
  <si>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</si>
  <si>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</si>
  <si>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</si>
  <si>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</si>
  <si>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</si>
  <si>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</si>
  <si>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</si>
  <si>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</si>
  <si>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</si>
  <si>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</si>
  <si>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</si>
  <si>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</si>
  <si>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</si>
  <si>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</si>
  <si>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</si>
  <si>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</si>
  <si>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</si>
  <si>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</si>
  <si>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</si>
  <si>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</si>
  <si>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</si>
  <si>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</si>
  <si>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</si>
  <si>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</si>
  <si>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</si>
  <si>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</si>
  <si>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</si>
  <si>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</si>
  <si>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</si>
  <si>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</si>
  <si>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</si>
  <si>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</si>
  <si>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</si>
  <si>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</si>
  <si>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</si>
  <si>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</si>
  <si>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</si>
  <si>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</si>
  <si>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</si>
  <si>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</si>
  <si>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</si>
  <si>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</si>
  <si>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</si>
  <si>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</si>
  <si>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</si>
  <si>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</si>
  <si>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</si>
  <si>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</si>
  <si>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</si>
  <si>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</si>
  <si>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</si>
  <si>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</si>
  <si>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</si>
  <si>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</si>
  <si>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</si>
  <si>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</si>
  <si>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</si>
  <si>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</si>
  <si>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</si>
  <si>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</si>
  <si>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</si>
  <si>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</si>
  <si>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</si>
  <si>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</si>
  <si>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</si>
  <si>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</si>
  <si>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</si>
  <si>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</si>
  <si>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</si>
  <si>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</si>
  <si>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</si>
  <si>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</si>
  <si>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</si>
  <si>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</si>
  <si>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</si>
  <si>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</si>
  <si>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</si>
  <si>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</si>
  <si>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</si>
  <si>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</si>
  <si>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</si>
  <si>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</si>
  <si>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</si>
  <si>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</si>
  <si>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</si>
  <si>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</si>
  <si>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</si>
  <si>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</si>
  <si>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</si>
  <si>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</si>
  <si>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</si>
  <si>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</si>
  <si>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</si>
  <si>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</si>
  <si>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</si>
  <si>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</si>
  <si>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</si>
  <si>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</si>
  <si>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</si>
  <si>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</si>
  <si>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</si>
  <si>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</si>
  <si>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</si>
  <si>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</si>
  <si>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</si>
  <si>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</si>
  <si>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</si>
  <si>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</si>
  <si>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</si>
  <si>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</si>
  <si>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</si>
  <si>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</si>
  <si>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</si>
  <si>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</si>
  <si>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</si>
  <si>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</si>
  <si>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</si>
  <si>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</si>
  <si>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</si>
  <si>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</si>
  <si>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</si>
  <si>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</si>
  <si>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</si>
  <si>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</si>
  <si>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</si>
  <si>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</si>
  <si>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</si>
  <si>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</si>
  <si>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</si>
  <si>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</si>
  <si>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</si>
  <si>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</si>
  <si>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</si>
  <si>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</si>
  <si>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</si>
  <si>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</si>
  <si>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</si>
  <si>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</si>
  <si>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</si>
  <si>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</si>
  <si>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</si>
  <si>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</si>
  <si>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</si>
  <si>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</si>
  <si>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</si>
  <si>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</si>
  <si>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</si>
  <si>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</si>
  <si>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</si>
  <si>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</si>
  <si>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</si>
  <si>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</si>
  <si>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</si>
  <si>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</si>
  <si>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</si>
  <si>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</si>
  <si>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</si>
  <si>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</si>
  <si>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</si>
  <si>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</si>
  <si>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</si>
  <si>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</si>
  <si>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</si>
  <si>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</si>
  <si>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</si>
  <si>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</si>
  <si>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</si>
  <si>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</si>
  <si>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</si>
  <si>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</si>
  <si>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</si>
  <si>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</si>
  <si>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</si>
  <si>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</si>
  <si>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</si>
  <si>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</si>
  <si>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</si>
  <si>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</si>
  <si>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</si>
  <si>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</si>
  <si>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</si>
  <si>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</si>
  <si>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</si>
  <si>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</si>
  <si>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</si>
  <si>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</si>
  <si>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</si>
  <si>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</si>
  <si>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</si>
  <si>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</si>
  <si>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</si>
  <si>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</si>
  <si>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</si>
  <si>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</si>
  <si>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</si>
  <si>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</si>
  <si>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</si>
  <si>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</si>
  <si>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</si>
  <si>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</si>
  <si>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</si>
  <si>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</si>
  <si>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</si>
  <si>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</si>
  <si>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</si>
  <si>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</si>
  <si>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</si>
  <si>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</si>
  <si>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</si>
  <si>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</si>
  <si>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</si>
  <si>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</si>
  <si>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</si>
  <si>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</si>
  <si>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</si>
  <si>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</si>
  <si>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</si>
  <si>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</si>
  <si>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</si>
  <si>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</si>
  <si>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</si>
  <si>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</si>
  <si>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</si>
  <si>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</si>
  <si>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</si>
  <si>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</si>
  <si>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</si>
  <si>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</si>
  <si>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</si>
  <si>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</si>
  <si>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</si>
  <si>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</si>
  <si>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</si>
  <si>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</si>
  <si>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</si>
  <si>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</si>
  <si>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</si>
  <si>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</si>
  <si>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</si>
  <si>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</si>
  <si>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</si>
  <si>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</si>
  <si>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</si>
  <si>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</si>
  <si>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</si>
  <si>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</si>
  <si>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</si>
  <si>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</si>
  <si>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</si>
  <si>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</si>
  <si>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</si>
  <si>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</si>
  <si>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</si>
  <si>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</si>
  <si>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</si>
  <si>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</si>
  <si>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</si>
  <si>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</si>
  <si>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</si>
  <si>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</si>
  <si>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</si>
  <si>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</si>
  <si>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</si>
  <si>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</si>
  <si>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</si>
  <si>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</si>
  <si>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</si>
  <si>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</si>
  <si>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</si>
  <si>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</si>
  <si>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</si>
  <si>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</si>
  <si>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</si>
  <si>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</si>
  <si>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</si>
  <si>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</si>
  <si>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</si>
  <si>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</si>
  <si>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</si>
  <si>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</si>
  <si>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</si>
  <si>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</si>
  <si>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</si>
  <si>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</si>
  <si>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</si>
  <si>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</si>
  <si>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</si>
  <si>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</si>
  <si>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</si>
  <si>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</si>
  <si>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</si>
  <si>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</si>
  <si>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</si>
  <si>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</si>
  <si>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</si>
  <si>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</si>
  <si>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</si>
  <si>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</si>
  <si>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</si>
  <si>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</si>
  <si>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</si>
  <si>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</si>
  <si>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</si>
  <si>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</si>
  <si>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</si>
  <si>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</si>
  <si>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</si>
  <si>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</si>
  <si>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</si>
  <si>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</si>
  <si>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</si>
  <si>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</si>
  <si>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</si>
  <si>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</si>
  <si>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</si>
  <si>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</si>
  <si>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</si>
  <si>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</si>
  <si>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</si>
  <si>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</si>
  <si>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</si>
  <si>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</si>
  <si>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</si>
  <si>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</si>
  <si>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</si>
  <si>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</si>
  <si>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</si>
  <si>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</si>
  <si>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</si>
  <si>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</si>
  <si>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</si>
  <si>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</si>
  <si>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</si>
  <si>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</si>
  <si>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</si>
  <si>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</si>
  <si>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</si>
  <si>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</si>
  <si>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</si>
  <si>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</si>
  <si>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</si>
  <si>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</si>
  <si>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</si>
  <si>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</si>
  <si>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</si>
  <si>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</si>
  <si>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</si>
  <si>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</si>
  <si>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</si>
  <si>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</si>
  <si>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</si>
  <si>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</si>
  <si>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</si>
  <si>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</si>
  <si>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</si>
  <si>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</si>
  <si>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</si>
  <si>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</si>
  <si>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</si>
  <si>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</si>
  <si>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</si>
  <si>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</si>
  <si>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</si>
  <si>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</si>
  <si>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</si>
  <si>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</si>
  <si>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</si>
  <si>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</si>
  <si>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</si>
  <si>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</si>
  <si>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</si>
  <si>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</si>
  <si>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</si>
  <si>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</si>
  <si>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</si>
  <si>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</si>
  <si>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</si>
  <si>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</si>
  <si>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</si>
  <si>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</si>
  <si>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</si>
  <si>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</si>
  <si>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</si>
  <si>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</si>
  <si>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</si>
  <si>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</si>
  <si>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</si>
  <si>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</si>
  <si>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</si>
  <si>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</si>
  <si>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</si>
  <si>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</si>
  <si>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</si>
  <si>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</si>
  <si>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</si>
  <si>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</si>
  <si>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</si>
  <si>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</si>
  <si>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</si>
  <si>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</si>
  <si>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</si>
  <si>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</si>
  <si>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</si>
  <si>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</si>
  <si>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</si>
  <si>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</si>
  <si>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</si>
  <si>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</si>
  <si>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</si>
  <si>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</si>
  <si>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</si>
  <si>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</si>
  <si>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</si>
  <si>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</si>
  <si>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</si>
  <si>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</si>
  <si>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</si>
  <si>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</si>
  <si>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</si>
  <si>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</si>
  <si>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</si>
  <si>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</si>
  <si>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</si>
  <si>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</si>
  <si>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</si>
  <si>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</si>
  <si>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</si>
  <si>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</si>
  <si>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</si>
  <si>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</si>
  <si>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</si>
  <si>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</si>
  <si>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</si>
  <si>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</si>
  <si>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</si>
  <si>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</si>
  <si>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</si>
  <si>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</si>
  <si>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</si>
  <si>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</si>
  <si>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</si>
  <si>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</si>
  <si>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</si>
  <si>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</si>
  <si>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</si>
  <si>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</si>
  <si>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</si>
  <si>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</si>
  <si>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</si>
  <si>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</si>
  <si>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</si>
  <si>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</si>
  <si>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</si>
  <si>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</si>
  <si>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</si>
  <si>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</si>
  <si>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</si>
  <si>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</si>
  <si>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</si>
  <si>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</si>
  <si>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</si>
  <si>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</si>
  <si>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</si>
  <si>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</si>
  <si>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</si>
  <si>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</si>
  <si>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</si>
  <si>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</si>
  <si>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</si>
  <si>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</si>
  <si>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</si>
  <si>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</si>
  <si>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</si>
  <si>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</si>
  <si>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</si>
  <si>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</si>
  <si>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</si>
  <si>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</si>
  <si>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</si>
  <si>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</si>
  <si>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</si>
  <si>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</si>
  <si>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</si>
  <si>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</si>
  <si>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</si>
  <si>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</si>
  <si>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</si>
  <si>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</si>
  <si>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</si>
  <si>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</si>
  <si>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</si>
  <si>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</si>
  <si>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</si>
  <si>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</si>
  <si>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</si>
  <si>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</si>
  <si>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</si>
  <si>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</si>
  <si>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</si>
  <si>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</si>
  <si>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</si>
  <si>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</si>
  <si>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</si>
  <si>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</si>
  <si>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</si>
  <si>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</si>
  <si>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</si>
  <si>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</si>
  <si>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</si>
  <si>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</si>
  <si>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</si>
  <si>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</si>
  <si>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</si>
  <si>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</si>
  <si>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</si>
  <si>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</si>
  <si>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</si>
  <si>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</si>
  <si>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</si>
  <si>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</si>
  <si>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</si>
  <si>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</si>
  <si>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</si>
  <si>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</si>
  <si>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</si>
  <si>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</si>
  <si>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</si>
  <si>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</si>
  <si>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</si>
  <si>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</si>
  <si>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</si>
  <si>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</si>
  <si>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</si>
  <si>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</si>
  <si>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</si>
  <si>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</si>
  <si>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</si>
  <si>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</si>
  <si>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</si>
  <si>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</si>
  <si>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</si>
  <si>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</si>
  <si>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</si>
  <si>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</si>
  <si>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</si>
  <si>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</si>
  <si>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</si>
  <si>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</si>
  <si>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</si>
  <si>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</si>
  <si>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</si>
  <si>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</si>
  <si>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</si>
  <si>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</si>
  <si>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</si>
  <si>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</si>
  <si>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</si>
  <si>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</si>
  <si>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</si>
  <si>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</si>
  <si>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</si>
  <si>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</si>
  <si>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</si>
  <si>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</si>
  <si>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</si>
  <si>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</si>
  <si>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</si>
  <si>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</si>
  <si>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</si>
  <si>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</si>
  <si>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</si>
  <si>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</si>
  <si>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</si>
  <si>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</si>
  <si>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</si>
  <si>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</si>
  <si>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</si>
  <si>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</si>
  <si>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</si>
  <si>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</si>
  <si>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</si>
  <si>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</si>
  <si>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</si>
  <si>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</si>
  <si>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</si>
  <si>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</si>
  <si>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</si>
  <si>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</si>
  <si>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</si>
  <si>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</si>
  <si>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</si>
  <si>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</si>
  <si>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</si>
  <si>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</si>
  <si>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</si>
  <si>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</si>
  <si>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</si>
  <si>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</si>
  <si>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</si>
  <si>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</si>
  <si>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</si>
  <si>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</si>
  <si>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</si>
  <si>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</si>
  <si>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</si>
  <si>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</si>
  <si>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</si>
  <si>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</si>
  <si>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</si>
  <si>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</si>
  <si>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</si>
  <si>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</si>
  <si>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</si>
  <si>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</si>
  <si>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</si>
  <si>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</si>
  <si>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</si>
  <si>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</si>
  <si>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</si>
  <si>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</si>
  <si>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</si>
  <si>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</si>
  <si>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</si>
  <si>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</si>
  <si>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</si>
  <si>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</si>
  <si>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</si>
  <si>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</si>
  <si>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</si>
  <si>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</si>
  <si>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</si>
  <si>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</si>
  <si>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</si>
  <si>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</si>
  <si>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</si>
  <si>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</si>
  <si>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</si>
  <si>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</si>
  <si>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</si>
  <si>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</si>
  <si>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</si>
  <si>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</si>
  <si>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</si>
  <si>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</si>
  <si>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</si>
  <si>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</si>
  <si>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</si>
  <si>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</si>
  <si>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</si>
  <si>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</si>
  <si>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</si>
  <si>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</si>
  <si>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</si>
  <si>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</si>
  <si>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</si>
  <si>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</si>
  <si>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</si>
  <si>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</si>
  <si>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</si>
  <si>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</si>
  <si>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</si>
  <si>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</si>
  <si>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</si>
  <si>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</si>
  <si>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</si>
  <si>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</si>
  <si>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</si>
  <si>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</si>
  <si>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</si>
  <si>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</si>
  <si>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</si>
  <si>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</si>
  <si>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</si>
  <si>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</si>
  <si>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</si>
  <si>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</si>
  <si>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</si>
  <si>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</si>
  <si>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</si>
  <si>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</si>
  <si>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</si>
  <si>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</si>
  <si>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</si>
  <si>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</si>
  <si>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</si>
  <si>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</si>
  <si>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</si>
  <si>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</si>
  <si>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</si>
  <si>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</si>
  <si>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</si>
  <si>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</si>
  <si>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</si>
  <si>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</si>
  <si>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</si>
  <si>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</si>
  <si>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</si>
  <si>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</si>
  <si>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</si>
  <si>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</si>
  <si>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</si>
  <si>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</si>
  <si>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</si>
  <si>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</si>
  <si>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</si>
  <si>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</si>
  <si>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</si>
  <si>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</si>
  <si>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</si>
  <si>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</si>
  <si>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</si>
  <si>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</si>
  <si>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</si>
  <si>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</si>
  <si>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</si>
  <si>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</si>
  <si>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</si>
  <si>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</si>
  <si>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</si>
  <si>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</si>
  <si>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</si>
  <si>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</si>
  <si>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</si>
  <si>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</si>
  <si>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</si>
  <si>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</si>
  <si>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</si>
  <si>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</si>
  <si>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</si>
  <si>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</si>
  <si>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</si>
  <si>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</si>
  <si>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</si>
  <si>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</si>
  <si>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</si>
  <si>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</si>
  <si>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</si>
  <si>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</si>
  <si>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</si>
  <si>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</si>
  <si>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</si>
  <si>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</si>
  <si>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</si>
  <si>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</si>
  <si>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</si>
  <si>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</si>
  <si>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</si>
  <si>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</si>
  <si>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</si>
  <si>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</si>
  <si>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</si>
  <si>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</si>
  <si>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</si>
  <si>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</si>
  <si>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</si>
  <si>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</si>
  <si>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</si>
  <si>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</si>
  <si>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</si>
  <si>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</si>
  <si>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</si>
  <si>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</si>
  <si>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</si>
  <si>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</si>
  <si>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</si>
  <si>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</si>
  <si>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</si>
  <si>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</si>
  <si>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</si>
  <si>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</si>
  <si>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</si>
  <si>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</si>
  <si>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</si>
  <si>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</si>
  <si>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</si>
  <si>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</si>
  <si>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</si>
  <si>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</si>
  <si>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</si>
  <si>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</si>
  <si>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</si>
  <si>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</si>
  <si>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</si>
  <si>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</si>
  <si>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</si>
  <si>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</si>
  <si>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</si>
  <si>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</si>
  <si>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</si>
  <si>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</si>
  <si>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</si>
  <si>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</si>
  <si>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</si>
  <si>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</si>
  <si>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</si>
  <si>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</si>
  <si>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</si>
  <si>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</si>
  <si>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</si>
  <si>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</si>
  <si>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</si>
  <si>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</si>
  <si>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</si>
  <si>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</si>
  <si>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</si>
  <si>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</si>
  <si>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</si>
  <si>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</si>
  <si>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</si>
  <si>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</si>
  <si>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</si>
  <si>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</si>
  <si>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</si>
  <si>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</si>
  <si>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</si>
  <si>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</si>
  <si>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</si>
  <si>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</si>
  <si>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</si>
  <si>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</si>
  <si>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</si>
  <si>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</si>
  <si>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</si>
  <si>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</si>
  <si>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</si>
  <si>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</si>
  <si>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</si>
  <si>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</si>
  <si>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</si>
  <si>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</si>
  <si>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</si>
  <si>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</si>
  <si>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</si>
  <si>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</si>
  <si>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</si>
  <si>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</si>
  <si>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</si>
  <si>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</si>
  <si>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</si>
  <si>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</si>
  <si>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</si>
  <si>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</si>
  <si>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</si>
  <si>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</si>
  <si>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</si>
  <si>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</si>
  <si>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</si>
  <si>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</si>
  <si>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</si>
  <si>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</si>
  <si>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</si>
  <si>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</si>
  <si>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</si>
  <si>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</si>
  <si>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</si>
  <si>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</si>
  <si>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</si>
  <si>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</si>
  <si>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</si>
  <si>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</si>
  <si>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</si>
  <si>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</si>
  <si>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</si>
  <si>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</si>
  <si>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</si>
  <si>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</si>
  <si>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</si>
  <si>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</si>
  <si>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</si>
  <si>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</si>
  <si>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</si>
  <si>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</si>
  <si>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</si>
  <si>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</si>
  <si>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</si>
  <si>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</si>
  <si>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</si>
  <si>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</si>
  <si>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</si>
  <si>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</si>
  <si>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</si>
  <si>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</si>
  <si>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</si>
  <si>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</si>
  <si>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</si>
  <si>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</si>
  <si>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</si>
  <si>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</si>
  <si>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</si>
  <si>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</si>
  <si>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</si>
  <si>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</si>
  <si>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</si>
  <si>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</si>
  <si>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</si>
  <si>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</si>
  <si>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</si>
  <si>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</si>
  <si>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</si>
  <si>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</si>
  <si>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</si>
  <si>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</si>
  <si>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</si>
  <si>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</si>
  <si>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</si>
  <si>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</si>
  <si>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</si>
  <si>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</si>
  <si>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</si>
  <si>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</si>
  <si>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</si>
  <si>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</si>
  <si>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</si>
  <si>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</si>
  <si>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</si>
  <si>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</si>
  <si>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</si>
  <si>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</si>
  <si>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</si>
  <si>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</si>
  <si>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</si>
  <si>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</si>
  <si>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</si>
  <si>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</si>
  <si>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</si>
  <si>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</si>
  <si>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</si>
  <si>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</si>
  <si>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</si>
  <si>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</si>
  <si>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</si>
  <si>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</si>
  <si>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</si>
  <si>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</si>
  <si>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</si>
  <si>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</si>
  <si>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</si>
  <si>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</si>
  <si>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</si>
  <si>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</si>
  <si>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</si>
  <si>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</si>
  <si>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</si>
  <si>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</si>
  <si>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</si>
  <si>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</si>
  <si>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</si>
  <si>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</si>
  <si>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</si>
  <si>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</si>
  <si>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</si>
  <si>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</si>
  <si>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</si>
  <si>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</si>
  <si>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</si>
  <si>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</si>
  <si>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</si>
  <si>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</si>
  <si>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</si>
  <si>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</si>
  <si>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</si>
  <si>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</si>
  <si>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</si>
  <si>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</si>
  <si>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</si>
  <si>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</si>
  <si>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</si>
  <si>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</si>
  <si>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</si>
  <si>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</si>
  <si>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</si>
  <si>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</si>
  <si>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</si>
  <si>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</si>
  <si>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</si>
  <si>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</si>
  <si>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</si>
  <si>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</si>
  <si>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</si>
  <si>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</si>
  <si>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</si>
  <si>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</si>
  <si>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</si>
  <si>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</si>
  <si>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</si>
  <si>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</si>
  <si>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</si>
  <si>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</si>
  <si>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</si>
  <si>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</si>
  <si>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</si>
  <si>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</si>
  <si>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</si>
  <si>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</si>
  <si>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</si>
  <si>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</si>
  <si>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</si>
  <si>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</si>
  <si>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</si>
  <si>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</si>
  <si>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</si>
  <si>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</si>
  <si>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</si>
  <si>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</si>
  <si>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</si>
  <si>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</si>
  <si>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</si>
  <si>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</si>
  <si>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</si>
  <si>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</si>
  <si>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</si>
  <si>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</si>
  <si>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</si>
  <si>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</si>
  <si>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</si>
  <si>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</si>
  <si>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</si>
  <si>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</si>
  <si>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</si>
  <si>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</si>
  <si>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</si>
  <si>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</si>
  <si>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</si>
  <si>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</si>
  <si>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</si>
  <si>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</si>
  <si>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</si>
  <si>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</si>
  <si>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</si>
  <si>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</si>
  <si>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</si>
  <si>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</si>
  <si>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</si>
  <si>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</si>
  <si>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</si>
  <si>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</si>
  <si>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</si>
  <si>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</si>
  <si>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</si>
  <si>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</si>
  <si>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</si>
  <si>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</si>
  <si>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</si>
  <si>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</si>
  <si>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</si>
  <si>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</si>
  <si>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</si>
  <si>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</si>
  <si>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</si>
  <si>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</si>
  <si>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</si>
  <si>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</si>
  <si>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</si>
  <si>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</si>
  <si>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</si>
  <si>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</si>
  <si>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</si>
  <si>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</si>
  <si>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</si>
  <si>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</si>
  <si>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</si>
  <si>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</si>
  <si>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</si>
  <si>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</si>
  <si>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</si>
  <si>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</si>
  <si>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</si>
  <si>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</si>
  <si>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</si>
  <si>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</si>
  <si>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</si>
  <si>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</si>
  <si>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</si>
  <si>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</si>
  <si>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</si>
  <si>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</si>
  <si>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</si>
  <si>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</si>
  <si>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</si>
  <si>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</si>
  <si>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</si>
  <si>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</si>
  <si>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</si>
  <si>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</si>
  <si>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</si>
  <si>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</si>
  <si>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</si>
  <si>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</si>
  <si>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</si>
  <si>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</si>
  <si>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</si>
  <si>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</si>
  <si>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</si>
  <si>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</si>
  <si>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</si>
  <si>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</si>
  <si>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</si>
  <si>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</si>
  <si>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</si>
  <si>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</si>
  <si>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</si>
  <si>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</si>
  <si>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</si>
  <si>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</si>
  <si>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</si>
  <si>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</si>
  <si>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</si>
  <si>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</si>
  <si>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</si>
  <si>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</si>
  <si>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</si>
  <si>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</si>
  <si>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</si>
  <si>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</si>
  <si>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</si>
  <si>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</si>
  <si>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</si>
  <si>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</si>
  <si>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</si>
  <si>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</si>
  <si>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</si>
  <si>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</si>
  <si>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</si>
  <si>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</si>
  <si>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</si>
  <si>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</si>
  <si>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</si>
  <si>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</si>
  <si>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</si>
  <si>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</si>
  <si>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</si>
  <si>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</si>
  <si>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</si>
  <si>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</si>
  <si>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</si>
  <si>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</si>
  <si>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</si>
  <si>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</si>
  <si>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</si>
  <si>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</si>
  <si>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</si>
  <si>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</si>
  <si>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</si>
  <si>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</si>
  <si>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</si>
  <si>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</si>
  <si>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</si>
  <si>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</si>
  <si>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</si>
  <si>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</si>
  <si>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</si>
  <si>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</si>
  <si>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</si>
  <si>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</si>
  <si>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</si>
  <si>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</si>
  <si>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</si>
  <si>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</si>
  <si>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</si>
  <si>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</si>
  <si>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</si>
  <si>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</si>
  <si>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</si>
  <si>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</si>
  <si>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</si>
  <si>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</si>
  <si>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</si>
  <si>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</si>
  <si>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</si>
  <si>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</si>
  <si>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</si>
  <si>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</si>
  <si>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</si>
  <si>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</si>
  <si>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</si>
  <si>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</si>
  <si>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</si>
  <si>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</si>
  <si>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</si>
  <si>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</si>
  <si>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</si>
  <si>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</si>
  <si>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</si>
  <si>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</si>
  <si>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</si>
  <si>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</si>
  <si>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</si>
  <si>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</si>
  <si>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</si>
  <si>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</si>
  <si>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</si>
  <si>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</si>
  <si>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</si>
  <si>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</si>
  <si>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</si>
  <si>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</si>
  <si>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</si>
  <si>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</si>
  <si>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</si>
  <si>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</si>
  <si>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</si>
  <si>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</si>
  <si>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</si>
  <si>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</si>
  <si>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</si>
  <si>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</si>
  <si>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</si>
  <si>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</si>
  <si>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</si>
  <si>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</si>
  <si>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</si>
  <si>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</si>
  <si>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</si>
  <si>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</si>
  <si>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</si>
  <si>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</si>
  <si>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</si>
  <si>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</si>
  <si>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</si>
  <si>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</si>
  <si>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</si>
  <si>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</si>
  <si>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</si>
  <si>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</si>
  <si>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</si>
  <si>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</si>
  <si>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</si>
  <si>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</si>
  <si>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</si>
  <si>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</si>
  <si>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</si>
  <si>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</si>
  <si>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</si>
  <si>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</si>
  <si>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</si>
  <si>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</si>
  <si>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</si>
  <si>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</si>
  <si>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</si>
  <si>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</si>
  <si>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</si>
  <si>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</si>
  <si>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</si>
  <si>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</si>
  <si>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</si>
  <si>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</si>
  <si>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</si>
  <si>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</si>
  <si>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</si>
  <si>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</si>
  <si>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</si>
  <si>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</si>
  <si>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</si>
  <si>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</si>
  <si>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</si>
  <si>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</si>
  <si>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</si>
  <si>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</si>
  <si>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</si>
  <si>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</si>
  <si>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</si>
  <si>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</si>
  <si>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</si>
  <si>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</si>
  <si>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</si>
  <si>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</si>
  <si>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</si>
  <si>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</si>
  <si>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</si>
  <si>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</si>
  <si>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</si>
  <si>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</si>
  <si>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</si>
  <si>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</si>
  <si>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</si>
  <si>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</si>
  <si>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</si>
  <si>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</si>
  <si>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</si>
  <si>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</si>
  <si>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</si>
  <si>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</si>
  <si>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</si>
  <si>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</si>
  <si>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</si>
  <si>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</si>
  <si>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</si>
  <si>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</si>
  <si>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</si>
  <si>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</si>
  <si>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</si>
  <si>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</si>
  <si>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</si>
  <si>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</si>
  <si>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</si>
  <si>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</si>
  <si>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</si>
  <si>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</si>
  <si>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</si>
  <si>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</si>
  <si>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</si>
  <si>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</si>
  <si>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</si>
  <si>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</si>
  <si>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</si>
  <si>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</si>
  <si>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</si>
  <si>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</si>
  <si>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</si>
  <si>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</si>
  <si>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</si>
  <si>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</si>
  <si>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</si>
  <si>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</si>
  <si>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</si>
  <si>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</si>
  <si>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</si>
  <si>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</si>
  <si>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</si>
  <si>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</si>
  <si>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</si>
  <si>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</si>
  <si>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</si>
  <si>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</si>
  <si>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</si>
  <si>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</si>
  <si>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</si>
  <si>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</si>
  <si>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</si>
  <si>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</si>
  <si>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</si>
  <si>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</si>
  <si>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</si>
  <si>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</si>
  <si>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</si>
  <si>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</si>
  <si>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</si>
  <si>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</si>
  <si>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</si>
  <si>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</si>
  <si>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</si>
  <si>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</si>
  <si>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</si>
  <si>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</si>
  <si>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</si>
  <si>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</si>
  <si>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</si>
  <si>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</si>
  <si>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</si>
  <si>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</si>
  <si>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</si>
  <si>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</si>
  <si>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</si>
  <si>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</si>
  <si>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</si>
  <si>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</si>
  <si>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</si>
  <si>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</si>
  <si>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</si>
  <si>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</si>
  <si>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</si>
  <si>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</si>
  <si>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</si>
  <si>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</si>
  <si>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</si>
  <si>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</si>
  <si>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</si>
  <si>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</si>
  <si>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</si>
  <si>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</si>
  <si>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</si>
  <si>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</si>
  <si>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</si>
  <si>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</si>
  <si>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</si>
  <si>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</si>
  <si>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</si>
  <si>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</si>
  <si>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</si>
  <si>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</si>
  <si>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</si>
  <si>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</si>
  <si>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</si>
  <si>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</si>
  <si>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</si>
  <si>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</si>
  <si>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</si>
  <si>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</si>
  <si>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</si>
  <si>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</si>
  <si>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</si>
  <si>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</si>
  <si>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</si>
  <si>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</si>
  <si>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</si>
  <si>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</si>
  <si>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</si>
  <si>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</si>
  <si>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</si>
  <si>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</si>
  <si>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</si>
  <si>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</si>
  <si>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</si>
  <si>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</si>
  <si>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</si>
  <si>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</si>
  <si>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</si>
  <si>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</si>
  <si>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</si>
  <si>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</si>
  <si>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</si>
  <si>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</si>
  <si>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</si>
  <si>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</si>
  <si>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</si>
  <si>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</si>
  <si>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</si>
  <si>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</si>
  <si>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</si>
  <si>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</si>
  <si>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</si>
  <si>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</si>
  <si>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</si>
  <si>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</si>
  <si>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</si>
  <si>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</si>
  <si>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</si>
  <si>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</si>
  <si>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</si>
  <si>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</si>
  <si>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</si>
  <si>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</si>
  <si>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</si>
  <si>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</si>
  <si>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</si>
  <si>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</si>
  <si>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</si>
  <si>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</si>
  <si>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</si>
  <si>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</si>
  <si>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</si>
  <si>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</si>
  <si>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</si>
  <si>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</si>
  <si>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</si>
  <si>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</si>
  <si>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</si>
  <si>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</si>
  <si>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</si>
  <si>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</si>
  <si>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</si>
  <si>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</si>
  <si>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</si>
  <si>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</si>
  <si>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</si>
  <si>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</si>
  <si>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</si>
  <si>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</si>
  <si>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</si>
  <si>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</si>
  <si>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</si>
  <si>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</si>
  <si>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</si>
  <si>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</si>
  <si>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</si>
  <si>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</si>
  <si>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</si>
  <si>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</si>
  <si>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</si>
  <si>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</si>
  <si>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</si>
  <si>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</si>
  <si>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</si>
  <si>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</si>
  <si>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</si>
  <si>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</si>
  <si>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</si>
  <si>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</si>
  <si>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</si>
  <si>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</si>
  <si>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</si>
  <si>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</si>
  <si>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</si>
  <si>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</si>
  <si>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</si>
  <si>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</si>
  <si>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</si>
  <si>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</si>
  <si>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</si>
  <si>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</si>
  <si>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</si>
  <si>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</si>
  <si>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</si>
  <si>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</si>
  <si>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</si>
  <si>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</si>
  <si>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</si>
  <si>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</si>
  <si>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</si>
  <si>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</si>
  <si>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</si>
  <si>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</si>
  <si>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</si>
  <si>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</si>
  <si>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</si>
  <si>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</si>
  <si>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</si>
  <si>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</si>
  <si>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</si>
  <si>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</si>
  <si>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</si>
  <si>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</si>
  <si>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</si>
  <si>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</si>
  <si>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</si>
  <si>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</si>
  <si>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</si>
  <si>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</si>
  <si>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</si>
  <si>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</si>
  <si>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</si>
  <si>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</si>
  <si>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</si>
  <si>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</si>
  <si>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</si>
  <si>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</si>
  <si>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</si>
  <si>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</si>
  <si>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</si>
  <si>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</si>
  <si>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</si>
  <si>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</si>
  <si>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</si>
  <si>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</si>
  <si>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</si>
  <si>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</si>
  <si>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</si>
  <si>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</si>
  <si>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</si>
  <si>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</si>
  <si>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</si>
  <si>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</si>
  <si>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</si>
  <si>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</si>
  <si>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</si>
  <si>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</si>
  <si>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</si>
  <si>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</si>
  <si>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</si>
  <si>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</si>
  <si>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</si>
  <si>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</si>
  <si>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</si>
  <si>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</si>
  <si>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</si>
  <si>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</si>
  <si>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</si>
  <si>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</si>
  <si>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</si>
  <si>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</si>
  <si>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</si>
  <si>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</si>
  <si>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</si>
  <si>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</si>
  <si>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</si>
  <si>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</si>
  <si>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</si>
  <si>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</si>
  <si>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</si>
  <si>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</si>
  <si>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</si>
  <si>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</si>
  <si>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</si>
  <si>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</si>
  <si>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</si>
  <si>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</si>
  <si>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</si>
  <si>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</si>
  <si>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</si>
  <si>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</si>
  <si>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</si>
  <si>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</si>
  <si>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</si>
  <si>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</si>
  <si>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</si>
  <si>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</si>
  <si>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</si>
  <si>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</si>
  <si>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</si>
  <si>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</si>
  <si>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</si>
  <si>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</si>
  <si>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</si>
  <si>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</si>
  <si>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</si>
  <si>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</si>
  <si>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</si>
  <si>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</si>
  <si>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</si>
  <si>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</si>
  <si>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</si>
  <si>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</si>
  <si>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</si>
  <si>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</si>
  <si>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</si>
  <si>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</si>
  <si>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</si>
  <si>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</si>
  <si>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</si>
  <si>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</si>
  <si>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</si>
  <si>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</si>
  <si>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</si>
  <si>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</si>
  <si>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</si>
  <si>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</si>
  <si>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</si>
  <si>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</si>
  <si>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</si>
  <si>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</si>
  <si>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</si>
  <si>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</si>
  <si>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</si>
  <si>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</si>
  <si>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</si>
  <si>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</si>
  <si>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</si>
  <si>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</si>
  <si>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</si>
  <si>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</si>
  <si>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</si>
  <si>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</si>
  <si>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</si>
  <si>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</si>
  <si>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</si>
  <si>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</si>
  <si>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</si>
  <si>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</si>
  <si>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</si>
  <si>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</si>
  <si>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</si>
  <si>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</si>
  <si>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</si>
  <si>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</si>
  <si>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</si>
  <si>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</si>
  <si>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</si>
  <si>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</si>
  <si>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</si>
  <si>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</si>
  <si>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</si>
  <si>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</si>
  <si>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</si>
  <si>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</si>
  <si>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</si>
  <si>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</si>
  <si>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</si>
  <si>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</si>
  <si>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</si>
  <si>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</si>
  <si>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</si>
  <si>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</si>
  <si>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</si>
  <si>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</si>
  <si>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</si>
  <si>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</si>
  <si>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</si>
  <si>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</si>
  <si>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</si>
  <si>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</si>
  <si>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</si>
  <si>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</si>
  <si>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</si>
  <si>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</si>
  <si>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</si>
  <si>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</si>
  <si>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</si>
  <si>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</si>
  <si>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</si>
  <si>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</si>
  <si>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</si>
  <si>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</si>
  <si>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</si>
  <si>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</si>
  <si>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</si>
  <si>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</si>
  <si>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</si>
  <si>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</si>
  <si>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</si>
  <si>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</si>
  <si>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</si>
  <si>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</si>
  <si>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</si>
  <si>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</si>
  <si>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</si>
  <si>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</si>
  <si>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</si>
  <si>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</si>
  <si>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</si>
  <si>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</si>
  <si>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</si>
  <si>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</si>
  <si>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</si>
  <si>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</si>
  <si>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</si>
  <si>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</si>
  <si>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</si>
  <si>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</si>
  <si>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</si>
  <si>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</si>
  <si>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</si>
  <si>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</si>
  <si>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</si>
  <si>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</si>
  <si>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</si>
  <si>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</si>
  <si>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</si>
  <si>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</si>
  <si>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</si>
  <si>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</si>
  <si>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</si>
  <si>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</si>
  <si>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</si>
  <si>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</si>
  <si>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</si>
  <si>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</si>
  <si>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</si>
  <si>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</si>
  <si>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</si>
  <si>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</si>
  <si>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</si>
  <si>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</si>
  <si>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</si>
  <si>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</si>
  <si>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</si>
  <si>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</si>
  <si>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</si>
  <si>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</si>
  <si>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</si>
  <si>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</si>
  <si>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</si>
  <si>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</si>
  <si>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</si>
  <si>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</si>
  <si>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</si>
  <si>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</si>
  <si>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</si>
  <si>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</si>
  <si>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</si>
  <si>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</si>
  <si>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</si>
  <si>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</si>
  <si>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</si>
  <si>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</si>
  <si>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</si>
  <si>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</si>
  <si>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</si>
  <si>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</si>
  <si>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</si>
  <si>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</si>
  <si>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</si>
  <si>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</si>
  <si>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</si>
  <si>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</si>
  <si>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</si>
  <si>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</si>
  <si>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</si>
  <si>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</si>
  <si>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</si>
  <si>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</si>
  <si>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</si>
  <si>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</si>
  <si>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</si>
  <si>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</si>
  <si>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</si>
  <si>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</si>
  <si>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</si>
  <si>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</si>
  <si>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</si>
  <si>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</si>
  <si>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</si>
  <si>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</si>
  <si>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</si>
  <si>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</si>
  <si>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</si>
  <si>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</si>
  <si>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</si>
  <si>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</si>
  <si>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</si>
  <si>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</si>
  <si>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</si>
  <si>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</si>
  <si>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</si>
  <si>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</si>
  <si>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</si>
  <si>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</si>
  <si>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</si>
  <si>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</si>
  <si>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</si>
  <si>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</si>
  <si>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</si>
  <si>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</si>
  <si>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</si>
  <si>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</si>
  <si>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</si>
  <si>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</si>
  <si>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</si>
  <si>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</si>
  <si>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</si>
  <si>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</si>
  <si>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</si>
  <si>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</si>
  <si>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</si>
  <si>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</si>
  <si>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</si>
  <si>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</si>
  <si>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</si>
  <si>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</si>
  <si>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</si>
  <si>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</si>
  <si>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</si>
  <si>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</si>
  <si>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</si>
  <si>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</si>
  <si>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</si>
  <si>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</si>
  <si>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</si>
  <si>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</si>
  <si>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</si>
  <si>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</si>
  <si>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</si>
  <si>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</si>
  <si>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</si>
  <si>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</si>
  <si>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</si>
  <si>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</si>
  <si>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</si>
  <si>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</si>
  <si>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</si>
  <si>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</si>
  <si>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</si>
  <si>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</si>
  <si>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</si>
  <si>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</si>
  <si>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</si>
  <si>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</si>
  <si>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</si>
  <si>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</si>
  <si>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</si>
  <si>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</si>
  <si>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</si>
  <si>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</si>
  <si>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</si>
  <si>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</si>
  <si>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</si>
  <si>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</si>
  <si>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</si>
  <si>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</si>
  <si>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</si>
  <si>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</si>
  <si>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</si>
  <si>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</si>
  <si>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</si>
  <si>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</si>
  <si>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</si>
  <si>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</si>
  <si>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</si>
  <si>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</si>
  <si>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</si>
  <si>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</si>
  <si>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</si>
  <si>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</si>
  <si>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</si>
  <si>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</si>
  <si>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</si>
  <si>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</si>
  <si>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</si>
  <si>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</si>
  <si>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</si>
  <si>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</si>
  <si>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</si>
  <si>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</si>
  <si>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</si>
  <si>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</si>
  <si>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</si>
  <si>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</si>
  <si>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</si>
  <si>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</si>
  <si>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</si>
  <si>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</si>
  <si>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</si>
  <si>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</si>
  <si>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</si>
  <si>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</si>
  <si>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</si>
  <si>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</si>
  <si>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</si>
  <si>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</si>
  <si>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</si>
  <si>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</si>
  <si>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</si>
  <si>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</si>
  <si>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</si>
  <si>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</si>
  <si>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</si>
  <si>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</si>
  <si>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</si>
  <si>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</si>
  <si>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</si>
  <si>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</si>
  <si>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</si>
  <si>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</si>
  <si>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</si>
  <si>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</si>
  <si>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</si>
  <si>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</si>
  <si>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</si>
  <si>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</si>
  <si>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</si>
  <si>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</si>
  <si>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</si>
  <si>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</si>
  <si>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</si>
  <si>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</si>
  <si>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</si>
  <si>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</si>
  <si>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</si>
  <si>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</si>
  <si>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</si>
  <si>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</si>
  <si>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</si>
  <si>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</si>
  <si>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</si>
  <si>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</si>
  <si>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</si>
  <si>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</si>
  <si>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</si>
  <si>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</si>
  <si>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</si>
  <si>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</si>
  <si>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</si>
  <si>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</si>
  <si>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</si>
  <si>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</si>
  <si>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</si>
  <si>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</si>
  <si>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</si>
  <si>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</si>
  <si>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</si>
  <si>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</si>
  <si>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</si>
  <si>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</si>
  <si>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</si>
  <si>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</si>
  <si>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</si>
  <si>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</si>
  <si>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</si>
  <si>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</si>
  <si>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</si>
  <si>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</si>
  <si>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</si>
  <si>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</si>
  <si>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</si>
  <si>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</si>
  <si>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</si>
  <si>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</si>
  <si>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</si>
  <si>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</si>
  <si>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</si>
  <si>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</si>
  <si>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</si>
  <si>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</si>
  <si>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</si>
  <si>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</si>
  <si>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</si>
  <si>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</si>
  <si>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</si>
  <si>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</si>
  <si>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</si>
  <si>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</si>
  <si>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</si>
  <si>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</si>
  <si>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</si>
  <si>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</si>
  <si>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</si>
  <si>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</si>
  <si>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</si>
  <si>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</si>
  <si>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</si>
  <si>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</si>
  <si>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</si>
  <si>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</si>
  <si>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</si>
  <si>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</si>
  <si>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</si>
  <si>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</si>
  <si>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</si>
  <si>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</si>
  <si>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</si>
  <si>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</si>
  <si>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</si>
  <si>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</si>
  <si>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</si>
  <si>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</si>
  <si>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</si>
  <si>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</si>
  <si>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</si>
  <si>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</si>
  <si>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</si>
  <si>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</si>
  <si>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</si>
  <si>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</si>
  <si>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</si>
  <si>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</si>
  <si>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</si>
  <si>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</si>
  <si>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</si>
  <si>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</si>
  <si>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</si>
  <si>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</si>
  <si>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</si>
  <si>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</si>
  <si>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</si>
  <si>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</si>
  <si>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</si>
  <si>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</si>
  <si>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</si>
  <si>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</si>
  <si>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</si>
  <si>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</si>
  <si>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</si>
  <si>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</si>
  <si>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</si>
  <si>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</si>
  <si>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</si>
  <si>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</si>
  <si>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</si>
  <si>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</si>
  <si>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</si>
  <si>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</si>
  <si>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</si>
  <si>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</si>
  <si>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</si>
  <si>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</si>
  <si>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</si>
  <si>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</si>
  <si>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</si>
  <si>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</si>
  <si>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</si>
  <si>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</si>
  <si>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</si>
  <si>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</si>
  <si>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</si>
  <si>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</si>
  <si>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</si>
  <si>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</si>
  <si>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</si>
  <si>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</si>
  <si>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</si>
  <si>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</si>
  <si>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</si>
  <si>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</si>
  <si>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</si>
  <si>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</si>
  <si>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</si>
  <si>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</si>
  <si>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</si>
  <si>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</si>
  <si>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</si>
  <si>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</si>
  <si>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</si>
  <si>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</si>
  <si>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</si>
  <si>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</si>
  <si>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</si>
  <si>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</si>
  <si>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</si>
  <si>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</si>
  <si>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</si>
  <si>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</si>
  <si>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</si>
  <si>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</si>
  <si>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</si>
  <si>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</si>
  <si>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</si>
  <si>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</si>
  <si>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</si>
  <si>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</si>
  <si>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</si>
  <si>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</si>
  <si>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</si>
  <si>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</si>
  <si>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</si>
  <si>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</si>
  <si>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</si>
  <si>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</si>
  <si>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</si>
  <si>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</si>
  <si>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</si>
  <si>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</si>
  <si>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</si>
  <si>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</si>
  <si>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</si>
  <si>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</si>
  <si>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</si>
  <si>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</si>
  <si>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</si>
  <si>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</si>
  <si>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</si>
  <si>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</si>
  <si>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</si>
  <si>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</si>
  <si>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</si>
  <si>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</si>
  <si>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</si>
  <si>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</si>
  <si>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</si>
  <si>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</si>
  <si>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</si>
  <si>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</si>
  <si>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</si>
  <si>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</si>
  <si>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</si>
  <si>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</si>
  <si>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</si>
  <si>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</si>
  <si>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</si>
  <si>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</si>
  <si>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</si>
  <si>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</si>
  <si>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</si>
  <si>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</si>
  <si>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</si>
  <si>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</si>
  <si>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</si>
  <si>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</si>
  <si>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</si>
  <si>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</si>
  <si>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</si>
  <si>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</si>
  <si>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</si>
  <si>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</si>
  <si>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</si>
  <si>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</si>
  <si>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</si>
  <si>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</si>
  <si>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</si>
  <si>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</si>
  <si>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</si>
  <si>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</si>
  <si>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</si>
  <si>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</si>
  <si>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</si>
  <si>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</si>
  <si>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</si>
  <si>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</si>
  <si>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</si>
  <si>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</si>
  <si>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</si>
  <si>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</si>
  <si>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</si>
  <si>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</si>
  <si>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</si>
  <si>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</si>
  <si>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</si>
  <si>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</si>
  <si>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</si>
  <si>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</si>
  <si>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</si>
  <si>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</si>
  <si>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</si>
  <si>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</si>
  <si>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</si>
  <si>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</si>
  <si>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</si>
  <si>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</si>
  <si>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</si>
  <si>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</si>
  <si>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</si>
  <si>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</si>
  <si>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</si>
  <si>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</si>
  <si>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</si>
  <si>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</si>
  <si>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</si>
  <si>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</si>
  <si>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</si>
  <si>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</si>
  <si>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</si>
  <si>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</si>
  <si>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</si>
  <si>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</si>
  <si>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</si>
  <si>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</si>
  <si>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</si>
  <si>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</si>
  <si>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</si>
  <si>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</si>
  <si>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</si>
  <si>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</si>
  <si>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</si>
  <si>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</si>
  <si>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</si>
  <si>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</si>
  <si>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</si>
  <si>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</si>
  <si>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</si>
  <si>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</si>
  <si>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</si>
  <si>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</si>
  <si>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</si>
  <si>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</si>
  <si>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</si>
  <si>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</si>
  <si>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</si>
  <si>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</si>
  <si>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</si>
  <si>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</si>
  <si>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</si>
  <si>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</si>
  <si>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</si>
  <si>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</si>
  <si>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</si>
  <si>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</si>
  <si>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</si>
  <si>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</si>
  <si>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</si>
  <si>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</si>
  <si>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</si>
  <si>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</si>
  <si>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</si>
  <si>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</si>
  <si>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</si>
  <si>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</si>
  <si>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</si>
  <si>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</si>
  <si>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</si>
  <si>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</si>
  <si>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</si>
  <si>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</si>
  <si>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</si>
  <si>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</si>
  <si>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</si>
  <si>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</si>
  <si>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</si>
  <si>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</si>
  <si>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</si>
  <si>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</si>
  <si>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</si>
  <si>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</si>
  <si>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</si>
  <si>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</si>
  <si>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</si>
  <si>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</si>
  <si>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</si>
  <si>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</si>
  <si>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</si>
  <si>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</si>
  <si>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</si>
  <si>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</si>
  <si>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</si>
  <si>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</si>
  <si>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</si>
  <si>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</si>
  <si>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</si>
  <si>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</si>
  <si>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</si>
  <si>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</si>
  <si>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</si>
  <si>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</si>
  <si>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</si>
  <si>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</si>
  <si>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</si>
  <si>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</si>
  <si>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</si>
  <si>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</si>
  <si>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</si>
  <si>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</si>
  <si>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</si>
  <si>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</si>
  <si>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</si>
  <si>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</si>
  <si>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</si>
  <si>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</si>
  <si>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</si>
  <si>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</si>
  <si>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</si>
  <si>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</si>
  <si>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</si>
  <si>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</si>
  <si>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</si>
  <si>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</si>
  <si>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</si>
  <si>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</si>
  <si>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</si>
  <si>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</si>
  <si>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</si>
  <si>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</si>
  <si>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</si>
  <si>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</si>
  <si>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</si>
  <si>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</si>
  <si>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</si>
  <si>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</si>
  <si>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</si>
  <si>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</si>
  <si>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</si>
  <si>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</si>
  <si>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</si>
  <si>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</si>
  <si>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</si>
  <si>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</si>
  <si>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</si>
  <si>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</si>
  <si>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</si>
  <si>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</si>
  <si>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</si>
  <si>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</si>
  <si>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</si>
  <si>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</si>
  <si>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</si>
  <si>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</si>
  <si>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</si>
  <si>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</si>
  <si>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</si>
  <si>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</si>
  <si>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</si>
  <si>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</si>
  <si>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</si>
  <si>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</si>
  <si>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</si>
  <si>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</si>
  <si>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</si>
  <si>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</si>
  <si>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</si>
  <si>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</si>
  <si>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</si>
  <si>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</si>
  <si>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</si>
  <si>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</si>
  <si>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</si>
  <si>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</si>
  <si>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</si>
  <si>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</si>
  <si>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</si>
  <si>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</si>
  <si>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</si>
  <si>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</si>
  <si>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</si>
  <si>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</si>
  <si>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</si>
  <si>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</si>
  <si>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</si>
  <si>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</si>
  <si>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</si>
  <si>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</si>
  <si>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</si>
  <si>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</si>
  <si>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</si>
  <si>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</si>
  <si>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</si>
  <si>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</si>
  <si>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</si>
  <si>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</si>
  <si>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</si>
  <si>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</si>
  <si>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</si>
  <si>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</si>
  <si>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</si>
  <si>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</si>
  <si>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</si>
  <si>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</si>
  <si>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</si>
  <si>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</si>
  <si>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</si>
  <si>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</si>
  <si>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</si>
  <si>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</si>
  <si>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</si>
  <si>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</si>
  <si>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</si>
  <si>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</si>
  <si>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</si>
  <si>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</si>
  <si>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</si>
  <si>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</si>
  <si>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</si>
  <si>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</si>
  <si>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</si>
  <si>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</si>
  <si>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</si>
  <si>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</si>
  <si>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</si>
  <si>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</si>
  <si>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</si>
  <si>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</si>
  <si>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</si>
  <si>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</si>
  <si>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</si>
  <si>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</si>
  <si>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</si>
  <si>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</si>
  <si>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</si>
  <si>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</si>
  <si>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</si>
  <si>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</si>
  <si>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</si>
  <si>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</si>
  <si>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</si>
  <si>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</si>
  <si>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</si>
  <si>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</si>
  <si>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</si>
  <si>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</si>
  <si>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</si>
  <si>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</si>
  <si>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</si>
  <si>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</si>
  <si>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</si>
  <si>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</si>
  <si>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</si>
  <si>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</si>
  <si>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</si>
  <si>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</si>
  <si>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</si>
  <si>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</si>
  <si>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</si>
  <si>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</si>
  <si>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</si>
  <si>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</si>
  <si>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</si>
  <si>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</si>
  <si>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</si>
  <si>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</si>
  <si>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</si>
  <si>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</si>
  <si>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</si>
  <si>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</si>
  <si>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</si>
  <si>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</si>
  <si>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</si>
  <si>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</si>
  <si>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</si>
  <si>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</si>
  <si>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</si>
  <si>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</si>
  <si>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</si>
  <si>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</si>
  <si>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</si>
  <si>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</si>
  <si>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</si>
  <si>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</si>
  <si>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</si>
  <si>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</si>
  <si>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</si>
  <si>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</si>
  <si>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</si>
  <si>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</si>
  <si>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</si>
  <si>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</si>
  <si>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</si>
  <si>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</si>
  <si>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</si>
  <si>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</si>
  <si>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</si>
  <si>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</si>
  <si>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</si>
  <si>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</si>
  <si>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</si>
  <si>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</si>
  <si>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</si>
  <si>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</si>
  <si>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</si>
  <si>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</si>
  <si>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</si>
  <si>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</si>
  <si>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</si>
  <si>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</si>
  <si>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</si>
  <si>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</si>
  <si>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</si>
  <si>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</si>
  <si>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</si>
  <si>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</si>
  <si>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</si>
  <si>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</si>
  <si>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</si>
  <si>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</si>
  <si>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</si>
  <si>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</si>
  <si>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</si>
  <si>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</si>
  <si>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</si>
  <si>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</si>
  <si>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</si>
  <si>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</si>
  <si>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</si>
  <si>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</si>
  <si>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</si>
  <si>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</si>
  <si>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</si>
  <si>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</si>
  <si>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</si>
  <si>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</si>
  <si>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</si>
  <si>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</si>
  <si>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</si>
  <si>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</si>
  <si>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</si>
  <si>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</si>
  <si>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</si>
  <si>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</si>
  <si>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</si>
  <si>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</si>
  <si>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</si>
  <si>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</si>
  <si>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</si>
  <si>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</si>
  <si>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</si>
  <si>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</si>
  <si>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</si>
  <si>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</si>
  <si>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</si>
  <si>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</si>
  <si>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</si>
  <si>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</si>
  <si>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</si>
  <si>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</si>
  <si>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</si>
  <si>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</si>
  <si>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</si>
  <si>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</si>
  <si>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</si>
  <si>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</si>
  <si>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</si>
  <si>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</si>
  <si>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</si>
  <si>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</si>
  <si>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</si>
  <si>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</si>
  <si>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</si>
  <si>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</si>
  <si>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</si>
  <si>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</si>
  <si>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</si>
  <si>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</si>
  <si>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</si>
  <si>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</si>
  <si>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</si>
  <si>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</si>
  <si>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</si>
  <si>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</si>
  <si>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</si>
  <si>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</si>
  <si>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</si>
  <si>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</si>
  <si>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</si>
  <si>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</si>
  <si>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</si>
  <si>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</si>
  <si>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</si>
  <si>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</si>
  <si>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</si>
  <si>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</si>
  <si>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</si>
  <si>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</si>
  <si>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</si>
  <si>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</si>
  <si>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</si>
  <si>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</si>
  <si>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</si>
  <si>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</si>
  <si>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</si>
  <si>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</si>
  <si>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</si>
  <si>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</si>
  <si>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</si>
  <si>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</si>
  <si>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</si>
  <si>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</si>
  <si>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</si>
  <si>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</si>
  <si>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</si>
  <si>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</si>
  <si>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</si>
  <si>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</si>
  <si>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</si>
  <si>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</si>
  <si>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</si>
  <si>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</si>
  <si>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</si>
  <si>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</si>
  <si>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</si>
  <si>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</si>
  <si>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</si>
  <si>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</si>
  <si>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</si>
  <si>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</si>
  <si>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</si>
  <si>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</si>
  <si>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</si>
  <si>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</si>
  <si>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</si>
  <si>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</si>
  <si>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</si>
  <si>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</si>
  <si>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</si>
  <si>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</si>
  <si>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</si>
  <si>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</si>
  <si>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</si>
  <si>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</si>
  <si>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</si>
  <si>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</si>
  <si>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</si>
  <si>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</si>
  <si>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</si>
  <si>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</si>
  <si>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</si>
  <si>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</si>
  <si>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</si>
  <si>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</si>
  <si>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</si>
  <si>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</si>
  <si>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</si>
  <si>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</si>
  <si>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</si>
  <si>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</si>
  <si>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</si>
  <si>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</si>
  <si>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</si>
  <si>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</si>
  <si>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</si>
  <si>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</si>
  <si>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</si>
  <si>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</si>
  <si>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</si>
  <si>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</si>
  <si>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</si>
  <si>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</si>
  <si>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</si>
  <si>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</si>
  <si>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</si>
  <si>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</si>
  <si>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</si>
  <si>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</si>
  <si>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</si>
  <si>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</si>
  <si>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</si>
  <si>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</si>
  <si>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</si>
  <si>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</si>
  <si>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</si>
  <si>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</si>
  <si>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</si>
  <si>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</si>
  <si>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</si>
  <si>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</si>
  <si>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</si>
  <si>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</si>
  <si>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</si>
  <si>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</si>
  <si>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</si>
  <si>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</si>
  <si>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</si>
  <si>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</si>
  <si>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</si>
  <si>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</si>
  <si>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</si>
  <si>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</si>
  <si>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</si>
  <si>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</si>
  <si>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</si>
  <si>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</si>
  <si>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</si>
  <si>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</si>
  <si>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</si>
  <si>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</si>
  <si>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</si>
  <si>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</si>
  <si>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</si>
  <si>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</si>
  <si>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</si>
  <si>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</si>
  <si>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</si>
  <si>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</si>
  <si>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</si>
  <si>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</si>
  <si>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</si>
  <si>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</si>
  <si>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</si>
  <si>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</si>
  <si>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</si>
  <si>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</si>
  <si>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</si>
  <si>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</si>
  <si>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</si>
  <si>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</si>
  <si>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</si>
  <si>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</si>
  <si>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</si>
  <si>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</si>
  <si>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</si>
  <si>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</si>
  <si>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</si>
  <si>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</si>
  <si>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</si>
  <si>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</si>
  <si>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</si>
  <si>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</si>
  <si>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</si>
  <si>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</si>
  <si>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</si>
  <si>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</si>
  <si>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</si>
  <si>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</si>
  <si>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</si>
  <si>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</si>
  <si>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</si>
  <si>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</si>
  <si>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</si>
  <si>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</si>
  <si>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</si>
  <si>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</si>
  <si>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</si>
  <si>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</si>
  <si>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</si>
  <si>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</si>
  <si>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</si>
  <si>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</si>
  <si>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</si>
  <si>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</si>
  <si>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</si>
  <si>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</si>
  <si>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</si>
  <si>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</si>
  <si>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</si>
  <si>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</si>
  <si>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</si>
  <si>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</si>
  <si>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</si>
  <si>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</si>
  <si>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</si>
  <si>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</si>
  <si>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</si>
  <si>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</si>
  <si>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</si>
  <si>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</si>
  <si>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</si>
  <si>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</si>
  <si>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</si>
  <si>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</si>
  <si>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</si>
  <si>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</si>
  <si>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</si>
  <si>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</si>
  <si>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</si>
  <si>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</si>
  <si>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</si>
  <si>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</si>
  <si>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</si>
  <si>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</si>
  <si>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</si>
  <si>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</si>
  <si>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</si>
  <si>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</si>
  <si>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</si>
  <si>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</si>
  <si>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</si>
  <si>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</si>
  <si>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</si>
  <si>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</si>
  <si>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</si>
  <si>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</si>
  <si>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</si>
  <si>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</si>
  <si>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</si>
  <si>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</si>
  <si>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</si>
  <si>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</si>
  <si>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</si>
  <si>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</si>
  <si>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</si>
  <si>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</si>
  <si>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</si>
  <si>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</si>
  <si>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</si>
  <si>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</si>
  <si>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</si>
  <si>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</si>
  <si>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</si>
  <si>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</si>
  <si>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</si>
  <si>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</si>
  <si>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</si>
  <si>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</si>
  <si>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</si>
  <si>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</si>
  <si>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</si>
  <si>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</si>
  <si>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</si>
  <si>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</si>
  <si>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</si>
  <si>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</si>
  <si>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</si>
  <si>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</si>
  <si>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</si>
  <si>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</si>
  <si>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</si>
  <si>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</si>
  <si>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</si>
  <si>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</si>
  <si>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</si>
  <si>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</si>
  <si>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</si>
  <si>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</si>
  <si>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</si>
  <si>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</si>
  <si>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</si>
  <si>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</si>
  <si>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</si>
  <si>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</si>
  <si>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</si>
  <si>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</si>
  <si>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</si>
  <si>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</si>
  <si>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</si>
  <si>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</si>
  <si>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</si>
  <si>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</si>
  <si>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</si>
  <si>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</si>
  <si>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</si>
  <si>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</si>
  <si>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</si>
  <si>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</si>
  <si>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</si>
  <si>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</si>
  <si>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</si>
  <si>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</si>
  <si>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</si>
  <si>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</si>
  <si>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</si>
  <si>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</si>
  <si>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</si>
  <si>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</si>
  <si>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</si>
  <si>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</si>
  <si>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</si>
  <si>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</si>
  <si>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</si>
  <si>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</si>
  <si>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</si>
  <si>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</si>
  <si>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</si>
  <si>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</si>
  <si>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</si>
  <si>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</si>
  <si>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</si>
  <si>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</si>
  <si>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</si>
  <si>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</si>
  <si>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</si>
  <si>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</si>
  <si>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</si>
  <si>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</si>
  <si>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</si>
  <si>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</si>
  <si>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</si>
  <si>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</si>
  <si>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</si>
  <si>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</si>
  <si>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</si>
  <si>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</si>
  <si>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</si>
  <si>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</si>
  <si>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</si>
  <si>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</si>
  <si>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</si>
  <si>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</si>
  <si>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</si>
  <si>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</si>
  <si>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</si>
  <si>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</si>
  <si>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</si>
  <si>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</si>
  <si>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</si>
  <si>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</si>
  <si>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</si>
  <si>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</si>
  <si>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</si>
  <si>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</si>
  <si>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</si>
  <si>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</si>
  <si>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</si>
  <si>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</si>
  <si>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</si>
  <si>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</si>
  <si>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</si>
  <si>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</si>
  <si>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</si>
  <si>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</si>
  <si>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</si>
  <si>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</si>
  <si>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</si>
  <si>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</si>
  <si>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</si>
  <si>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</si>
  <si>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</si>
  <si>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</si>
  <si>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</si>
  <si>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</si>
  <si>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</si>
  <si>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</si>
  <si>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</si>
  <si>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</si>
  <si>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</si>
  <si>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</si>
  <si>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</si>
  <si>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</si>
  <si>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</si>
  <si>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</si>
  <si>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</si>
  <si>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</si>
  <si>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</si>
  <si>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</si>
  <si>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</si>
  <si>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</si>
  <si>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</si>
  <si>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</si>
  <si>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</si>
  <si>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</si>
  <si>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</si>
  <si>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</si>
  <si>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</si>
  <si>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</si>
  <si>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</si>
  <si>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</si>
  <si>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</si>
  <si>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</si>
  <si>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</si>
  <si>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</si>
  <si>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</si>
  <si>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</si>
  <si>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</si>
  <si>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</si>
  <si>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</si>
  <si>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</si>
  <si>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</si>
  <si>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</si>
  <si>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</si>
  <si>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</si>
  <si>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</si>
  <si>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</si>
  <si>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</si>
  <si>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</si>
  <si>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</si>
  <si>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</si>
  <si>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</si>
  <si>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</si>
  <si>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</si>
  <si>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</si>
  <si>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</si>
  <si>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</si>
  <si>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</si>
  <si>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</si>
  <si>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</si>
  <si>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</si>
  <si>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</si>
  <si>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</si>
  <si>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</si>
  <si>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</si>
  <si>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</si>
  <si>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</si>
  <si>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</si>
  <si>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</si>
  <si>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</si>
  <si>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</si>
  <si>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</si>
  <si>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</si>
  <si>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</si>
  <si>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</si>
  <si>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</si>
  <si>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</si>
  <si>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</si>
  <si>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</si>
  <si>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</si>
  <si>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</si>
  <si>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</si>
  <si>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</si>
  <si>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</si>
  <si>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</si>
  <si>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</si>
  <si>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</si>
  <si>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</si>
  <si>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</si>
  <si>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</si>
  <si>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</si>
  <si>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</si>
  <si>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</si>
  <si>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</si>
  <si>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</si>
  <si>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</si>
  <si>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</si>
  <si>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</si>
  <si>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</si>
  <si>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</si>
  <si>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</si>
  <si>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</si>
  <si>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</si>
  <si>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</si>
  <si>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</si>
  <si>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</si>
  <si>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</si>
  <si>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</si>
  <si>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</si>
  <si>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</si>
  <si>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</si>
  <si>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</si>
  <si>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</si>
  <si>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</si>
  <si>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</si>
  <si>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</si>
  <si>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</si>
  <si>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</si>
  <si>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</si>
  <si>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</si>
  <si>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</si>
  <si>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</si>
  <si>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</si>
  <si>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</si>
  <si>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</si>
  <si>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</si>
  <si>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</si>
  <si>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</si>
  <si>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</si>
  <si>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</si>
  <si>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</si>
  <si>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</si>
  <si>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</si>
  <si>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</si>
  <si>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</si>
  <si>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</si>
  <si>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</si>
  <si>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</si>
  <si>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</si>
  <si>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</si>
  <si>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</si>
  <si>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</si>
  <si>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</si>
  <si>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</si>
  <si>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</si>
  <si>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</si>
  <si>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</si>
  <si>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</si>
  <si>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</si>
  <si>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</si>
  <si>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</si>
  <si>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</si>
  <si>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</si>
  <si>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</si>
  <si>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</si>
  <si>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</si>
  <si>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</si>
  <si>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</si>
  <si>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</si>
  <si>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</si>
  <si>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</si>
  <si>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</si>
  <si>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</si>
  <si>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</si>
  <si>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</si>
  <si>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</si>
  <si>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</si>
  <si>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</si>
  <si>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</si>
  <si>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</si>
  <si>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</si>
  <si>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</si>
  <si>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</si>
  <si>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</si>
  <si>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</si>
  <si>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</si>
  <si>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</si>
  <si>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</si>
  <si>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</si>
  <si>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</si>
  <si>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</si>
  <si>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</si>
  <si>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</si>
  <si>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</si>
  <si>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</si>
  <si>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</si>
  <si>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</si>
  <si>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</si>
  <si>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</si>
  <si>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</si>
  <si>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</si>
  <si>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</si>
  <si>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</si>
  <si>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</si>
  <si>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</si>
  <si>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</si>
  <si>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</si>
  <si>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</si>
  <si>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</si>
  <si>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</si>
  <si>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</si>
  <si>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</si>
  <si>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</si>
  <si>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</si>
  <si>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</si>
  <si>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</si>
  <si>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</si>
  <si>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</si>
  <si>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</si>
  <si>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</si>
  <si>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</si>
  <si>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</si>
  <si>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</si>
  <si>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</si>
  <si>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</si>
  <si>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</si>
  <si>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</si>
  <si>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</si>
  <si>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</si>
  <si>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</si>
  <si>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</si>
  <si>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</si>
  <si>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</si>
  <si>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</si>
  <si>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</si>
  <si>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</si>
  <si>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</si>
  <si>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</si>
  <si>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</si>
  <si>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</si>
  <si>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</si>
  <si>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</si>
  <si>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</si>
  <si>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</si>
  <si>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</si>
  <si>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</si>
  <si>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</si>
  <si>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</si>
  <si>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</si>
  <si>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</si>
  <si>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</si>
  <si>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</si>
  <si>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</si>
  <si>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</si>
  <si>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</si>
  <si>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</si>
  <si>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</si>
  <si>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</si>
  <si>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</si>
  <si>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</si>
  <si>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</si>
  <si>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</si>
  <si>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</si>
  <si>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</si>
  <si>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</si>
  <si>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</si>
  <si>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</si>
  <si>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</si>
  <si>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</si>
  <si>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</si>
  <si>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</si>
  <si>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</si>
  <si>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</si>
  <si>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</si>
  <si>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</si>
  <si>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</si>
  <si>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</si>
  <si>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</si>
  <si>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</si>
  <si>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</si>
  <si>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</si>
  <si>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</si>
  <si>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</si>
  <si>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</si>
  <si>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</si>
  <si>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</si>
  <si>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</si>
  <si>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</si>
  <si>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</si>
  <si>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</si>
  <si>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</si>
  <si>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</si>
  <si>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</si>
  <si>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</si>
  <si>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</si>
  <si>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</si>
  <si>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</si>
  <si>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</si>
  <si>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</si>
  <si>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</si>
  <si>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</si>
  <si>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</si>
  <si>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</si>
  <si>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</si>
  <si>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</si>
  <si>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</si>
  <si>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</si>
  <si>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</si>
  <si>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</si>
  <si>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</si>
  <si>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</si>
  <si>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</si>
  <si>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</si>
  <si>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</si>
  <si>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</si>
  <si>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</si>
  <si>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</si>
  <si>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</si>
  <si>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</si>
  <si>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</si>
  <si>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</si>
  <si>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</si>
  <si>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</si>
  <si>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</si>
  <si>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</si>
  <si>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</si>
  <si>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</si>
  <si>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</si>
  <si>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</si>
  <si>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</si>
  <si>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</si>
  <si>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</si>
  <si>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</si>
  <si>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</si>
  <si>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</si>
  <si>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</si>
  <si>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</si>
  <si>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</si>
  <si>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</si>
  <si>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</si>
  <si>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</si>
  <si>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</si>
  <si>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</si>
  <si>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</si>
  <si>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</si>
  <si>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</si>
  <si>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</si>
  <si>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</si>
  <si>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</si>
  <si>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</si>
  <si>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</si>
  <si>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</si>
  <si>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</si>
  <si>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</si>
  <si>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</si>
  <si>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</si>
  <si>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</si>
  <si>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</si>
  <si>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</si>
  <si>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</si>
  <si>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</si>
  <si>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</si>
  <si>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</si>
  <si>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</si>
  <si>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</si>
  <si>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</si>
  <si>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</si>
  <si>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</si>
  <si>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</si>
  <si>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</si>
  <si>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</si>
  <si>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</si>
  <si>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</si>
  <si>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</si>
  <si>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</si>
  <si>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</si>
  <si>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</si>
  <si>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</si>
  <si>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</si>
  <si>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</si>
  <si>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</si>
  <si>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</si>
  <si>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</si>
  <si>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</si>
  <si>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</si>
  <si>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</si>
  <si>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</si>
  <si>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</si>
  <si>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</si>
  <si>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</si>
  <si>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</si>
  <si>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</si>
  <si>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</si>
  <si>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</si>
  <si>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</si>
  <si>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</si>
  <si>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</si>
  <si>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</si>
  <si>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</si>
  <si>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</si>
  <si>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</si>
  <si>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</si>
  <si>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</si>
  <si>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</si>
  <si>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</si>
  <si>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</si>
  <si>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</si>
  <si>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</si>
  <si>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</si>
  <si>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</si>
  <si>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</si>
  <si>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</si>
  <si>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</si>
  <si>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</si>
  <si>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</si>
  <si>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</si>
  <si>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</si>
  <si>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</si>
  <si>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</si>
  <si>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</si>
  <si>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</si>
  <si>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</si>
  <si>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</si>
  <si>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</si>
  <si>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</si>
  <si>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</si>
  <si>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</si>
  <si>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</si>
  <si>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</si>
  <si>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</si>
  <si>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</si>
  <si>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</si>
  <si>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</si>
  <si>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</si>
  <si>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</si>
  <si>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</si>
  <si>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</si>
  <si>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</si>
  <si>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</si>
  <si>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</si>
  <si>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</si>
  <si>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</si>
  <si>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</si>
  <si>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</si>
  <si>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</si>
  <si>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</si>
  <si>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</si>
  <si>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</si>
  <si>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</si>
  <si>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</si>
  <si>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</si>
  <si>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</si>
  <si>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</si>
  <si>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</si>
  <si>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</si>
  <si>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</si>
  <si>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</si>
  <si>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</si>
  <si>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</si>
  <si>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</si>
  <si>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</si>
  <si>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</si>
  <si>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</si>
  <si>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</si>
  <si>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</si>
  <si>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</si>
  <si>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</si>
  <si>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</si>
  <si>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</si>
  <si>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</si>
  <si>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</si>
  <si>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</si>
  <si>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</si>
  <si>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</si>
  <si>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</si>
  <si>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</si>
  <si>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</si>
  <si>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</si>
  <si>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</si>
  <si>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</si>
  <si>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</si>
  <si>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</si>
  <si>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</si>
  <si>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</si>
  <si>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</si>
  <si>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</si>
  <si>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</si>
  <si>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</si>
  <si>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</si>
  <si>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</si>
  <si>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</si>
  <si>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</si>
  <si>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</si>
  <si>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</si>
  <si>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</si>
  <si>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</si>
  <si>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</si>
  <si>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</si>
  <si>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</si>
  <si>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</si>
  <si>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</si>
  <si>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</si>
  <si>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</si>
  <si>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</si>
  <si>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</si>
  <si>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</si>
  <si>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</si>
  <si>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</si>
  <si>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</si>
  <si>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</si>
  <si>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</si>
  <si>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</si>
  <si>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</si>
  <si>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</si>
  <si>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</si>
  <si>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</si>
  <si>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</si>
  <si>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</si>
  <si>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</si>
  <si>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</si>
  <si>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</si>
  <si>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</si>
  <si>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</si>
  <si>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</si>
  <si>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</si>
  <si>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</si>
  <si>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</si>
  <si>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</si>
  <si>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</si>
  <si>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</si>
  <si>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</si>
  <si>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</si>
  <si>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</si>
  <si>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</si>
  <si>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</si>
  <si>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</si>
  <si>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</si>
  <si>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</si>
  <si>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</si>
  <si>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</si>
  <si>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</si>
  <si>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</si>
  <si>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</si>
  <si>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</si>
  <si>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</si>
  <si>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</si>
  <si>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</si>
  <si>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</si>
  <si>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</si>
  <si>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</si>
  <si>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</si>
  <si>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</si>
  <si>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</si>
  <si>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</si>
  <si>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</si>
  <si>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</si>
  <si>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</si>
  <si>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</si>
  <si>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</si>
  <si>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</si>
  <si>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</si>
  <si>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</si>
  <si>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</si>
  <si>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</si>
  <si>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</si>
  <si>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</si>
  <si>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</si>
  <si>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</si>
  <si>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</si>
  <si>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</si>
  <si>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</si>
  <si>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</si>
  <si>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</si>
  <si>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</si>
  <si>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</si>
  <si>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</si>
  <si>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</si>
  <si>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</si>
  <si>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</si>
  <si>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</si>
  <si>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</si>
  <si>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</si>
  <si>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</si>
  <si>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</si>
  <si>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</si>
  <si>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</si>
  <si>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</si>
  <si>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</si>
  <si>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</si>
  <si>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</si>
  <si>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</si>
  <si>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</si>
  <si>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</si>
  <si>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</si>
  <si>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</si>
  <si>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</si>
  <si>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</si>
  <si>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</si>
  <si>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</si>
  <si>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</si>
  <si>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</si>
  <si>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</si>
  <si>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</si>
  <si>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</si>
  <si>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</si>
  <si>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</si>
  <si>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</si>
  <si>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</si>
  <si>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</si>
  <si>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</si>
  <si>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</si>
  <si>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</si>
  <si>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</si>
  <si>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</si>
  <si>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</si>
  <si>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</si>
  <si>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</si>
  <si>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</si>
  <si>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</si>
  <si>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</si>
  <si>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</si>
  <si>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</si>
  <si>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</si>
  <si>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</si>
  <si>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</si>
  <si>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</si>
  <si>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</si>
  <si>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</si>
  <si>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</si>
  <si>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</si>
  <si>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</si>
  <si>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</si>
  <si>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</si>
  <si>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</si>
  <si>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</si>
  <si>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</si>
  <si>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</si>
  <si>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</si>
  <si>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</si>
  <si>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</si>
  <si>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</si>
  <si>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</si>
  <si>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</si>
  <si>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</si>
  <si>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</si>
  <si>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</si>
  <si>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</si>
  <si>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</si>
  <si>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</si>
  <si>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</si>
  <si>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</si>
  <si>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</si>
  <si>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</si>
  <si>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</si>
  <si>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</si>
  <si>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</si>
  <si>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</si>
  <si>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</si>
  <si>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</si>
  <si>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</si>
  <si>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</si>
  <si>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</si>
  <si>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</si>
  <si>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</si>
  <si>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</si>
  <si>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</si>
  <si>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</si>
  <si>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</si>
  <si>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</si>
  <si>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</si>
  <si>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</si>
  <si>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</si>
  <si>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</si>
  <si>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</si>
  <si>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</si>
  <si>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</si>
  <si>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</si>
  <si>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</si>
  <si>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</si>
  <si>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</si>
  <si>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</si>
  <si>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</si>
  <si>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</si>
  <si>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</si>
  <si>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</si>
  <si>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</si>
  <si>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</si>
  <si>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</si>
  <si>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</si>
  <si>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</si>
  <si>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</si>
  <si>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</si>
  <si>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</si>
  <si>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</si>
  <si>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</si>
  <si>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</si>
  <si>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</si>
  <si>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</si>
  <si>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</si>
  <si>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</si>
  <si>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</si>
  <si>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</si>
  <si>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</si>
  <si>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</si>
  <si>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</si>
  <si>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</si>
  <si>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</si>
  <si>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</si>
  <si>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</si>
  <si>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</si>
  <si>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</si>
  <si>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</si>
  <si>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</si>
  <si>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</si>
  <si>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</si>
  <si>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</si>
  <si>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</si>
  <si>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</si>
  <si>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</si>
  <si>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</si>
  <si>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</si>
  <si>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</si>
  <si>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</si>
  <si>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</si>
  <si>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</si>
  <si>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</si>
  <si>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</si>
  <si>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</si>
  <si>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</si>
  <si>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</si>
  <si>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</si>
  <si>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</si>
  <si>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</si>
  <si>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</si>
  <si>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</si>
  <si>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</si>
  <si>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</si>
  <si>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</si>
  <si>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</si>
  <si>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</si>
  <si>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</si>
  <si>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</si>
  <si>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</si>
  <si>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</si>
  <si>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</si>
  <si>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</si>
  <si>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</si>
  <si>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</si>
  <si>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</si>
  <si>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</si>
  <si>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</si>
  <si>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</si>
  <si>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</si>
  <si>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</si>
  <si>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</si>
  <si>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</si>
  <si>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</si>
  <si>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</si>
  <si>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</si>
  <si>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</si>
  <si>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</si>
  <si>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</si>
  <si>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</si>
  <si>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</si>
  <si>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</si>
  <si>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</si>
  <si>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</si>
  <si>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</si>
  <si>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</si>
  <si>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</si>
  <si>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</si>
  <si>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</si>
  <si>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</si>
  <si>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</si>
  <si>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</si>
  <si>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</si>
  <si>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</si>
  <si>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</si>
  <si>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</si>
  <si>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</si>
  <si>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</si>
  <si>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</si>
  <si>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</si>
  <si>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</si>
  <si>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</si>
  <si>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</si>
  <si>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</si>
  <si>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</si>
  <si>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</si>
  <si>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</si>
  <si>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</si>
  <si>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</si>
  <si>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</si>
  <si>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</si>
  <si>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</si>
  <si>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</si>
  <si>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</si>
  <si>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</si>
  <si>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</si>
  <si>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</si>
  <si>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</si>
  <si>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</si>
  <si>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</si>
  <si>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</si>
  <si>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</si>
  <si>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</si>
  <si>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</si>
  <si>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</si>
  <si>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</si>
  <si>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</si>
  <si>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</si>
  <si>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</si>
  <si>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</si>
  <si>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</si>
  <si>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</si>
  <si>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</si>
  <si>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</si>
  <si>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</si>
  <si>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</si>
  <si>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</si>
  <si>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</si>
  <si>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</si>
  <si>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</si>
  <si>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</si>
  <si>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</si>
  <si>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</si>
  <si>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</si>
  <si>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</si>
  <si>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</si>
  <si>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</si>
  <si>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</si>
  <si>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</si>
  <si>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</si>
  <si>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</si>
  <si>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</si>
  <si>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</si>
  <si>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</si>
  <si>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</si>
  <si>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</si>
  <si>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</si>
  <si>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</si>
  <si>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</si>
  <si>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</si>
  <si>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</si>
  <si>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</si>
  <si>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</si>
  <si>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</si>
  <si>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</si>
  <si>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</si>
  <si>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</si>
  <si>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</si>
  <si>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</si>
  <si>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</si>
  <si>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</si>
  <si>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</si>
  <si>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</si>
  <si>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</si>
  <si>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</si>
  <si>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</si>
  <si>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</si>
  <si>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</si>
  <si>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</si>
  <si>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</si>
  <si>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</si>
  <si>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</si>
  <si>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</si>
  <si>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</si>
  <si>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</si>
  <si>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</si>
  <si>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</si>
  <si>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</si>
  <si>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</si>
  <si>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</si>
  <si>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</si>
  <si>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</si>
  <si>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</si>
  <si>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</si>
  <si>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</si>
  <si>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</si>
  <si>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</si>
  <si>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</si>
  <si>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</si>
  <si>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</si>
  <si>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</si>
  <si>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</si>
  <si>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</si>
  <si>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</si>
  <si>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</si>
  <si>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</si>
  <si>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</si>
  <si>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</si>
  <si>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</si>
  <si>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</si>
  <si>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</si>
  <si>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</si>
  <si>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</si>
  <si>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</si>
  <si>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</si>
  <si>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</si>
  <si>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</si>
  <si>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</si>
  <si>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</si>
  <si>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</si>
  <si>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</si>
  <si>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</si>
  <si>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</si>
  <si>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</si>
  <si>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</si>
  <si>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</si>
  <si>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</si>
  <si>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</si>
  <si>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</si>
  <si>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</si>
  <si>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</si>
  <si>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</si>
  <si>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</si>
  <si>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</si>
  <si>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</si>
  <si>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</si>
  <si>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</si>
  <si>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</si>
  <si>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</si>
  <si>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</si>
  <si>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</si>
  <si>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</si>
  <si>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</si>
  <si>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</si>
  <si>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</si>
  <si>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</si>
  <si>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</si>
  <si>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</si>
  <si>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</si>
  <si>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</si>
  <si>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</si>
  <si>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</si>
  <si>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</si>
  <si>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</si>
  <si>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</si>
  <si>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</si>
  <si>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</si>
  <si>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</si>
  <si>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</si>
  <si>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</si>
  <si>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</si>
  <si>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</si>
  <si>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</si>
  <si>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</si>
  <si>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</si>
  <si>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</si>
  <si>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</si>
  <si>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</si>
  <si>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</si>
  <si>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</si>
  <si>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</si>
  <si>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</si>
  <si>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</si>
  <si>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</si>
  <si>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</si>
  <si>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</si>
  <si>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</si>
  <si>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</si>
  <si>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</si>
  <si>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</si>
  <si>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</si>
  <si>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</si>
  <si>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</si>
  <si>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</si>
  <si>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</si>
  <si>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</si>
  <si>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</si>
  <si>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</si>
  <si>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</si>
  <si>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</si>
  <si>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</si>
  <si>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</si>
  <si>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</si>
  <si>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</si>
  <si>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</si>
  <si>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</si>
  <si>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</si>
  <si>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</si>
  <si>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</si>
  <si>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</si>
  <si>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</si>
  <si>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</si>
  <si>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</si>
  <si>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</si>
  <si>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</si>
  <si>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</si>
  <si>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</si>
  <si>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</si>
  <si>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</si>
  <si>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</si>
  <si>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</si>
  <si>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</si>
  <si>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</si>
  <si>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</si>
  <si>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</si>
  <si>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</si>
  <si>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</si>
  <si>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</si>
  <si>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</si>
  <si>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</si>
  <si>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</si>
  <si>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</si>
  <si>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</si>
  <si>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</si>
  <si>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</si>
  <si>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</si>
  <si>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</si>
  <si>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</si>
  <si>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</si>
  <si>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</si>
  <si>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</si>
  <si>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</si>
  <si>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</si>
  <si>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</si>
  <si>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</si>
  <si>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</si>
  <si>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</si>
  <si>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</si>
  <si>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</si>
  <si>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</si>
  <si>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</si>
  <si>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</si>
  <si>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</si>
  <si>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</si>
  <si>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</si>
  <si>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</si>
  <si>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</si>
  <si>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</si>
  <si>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</si>
  <si>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</si>
  <si>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</si>
  <si>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</si>
  <si>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</si>
  <si>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</si>
  <si>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</si>
  <si>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</si>
  <si>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</si>
  <si>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</si>
  <si>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</si>
  <si>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</si>
  <si>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</si>
  <si>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</si>
  <si>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</si>
  <si>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</si>
  <si>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</si>
  <si>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</si>
  <si>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</si>
  <si>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</si>
  <si>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</si>
  <si>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</si>
  <si>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</si>
  <si>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</si>
  <si>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</si>
  <si>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</si>
  <si>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</si>
  <si>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</si>
  <si>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</si>
  <si>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</si>
  <si>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</si>
  <si>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</si>
  <si>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</si>
  <si>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</si>
  <si>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</si>
  <si>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</si>
  <si>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</si>
  <si>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</si>
  <si>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</si>
  <si>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</si>
  <si>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</si>
  <si>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</si>
  <si>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</si>
  <si>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</si>
  <si>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</si>
  <si>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</si>
  <si>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</si>
  <si>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</si>
  <si>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</si>
  <si>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</si>
  <si>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</si>
  <si>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</si>
  <si>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</si>
  <si>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</si>
  <si>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</si>
  <si>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</si>
  <si>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</si>
  <si>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</si>
  <si>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</si>
  <si>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</si>
  <si>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</si>
  <si>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</si>
  <si>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</si>
  <si>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</si>
  <si>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</si>
  <si>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</si>
  <si>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</si>
  <si>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</si>
  <si>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</si>
  <si>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</si>
  <si>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</si>
  <si>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</si>
  <si>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</si>
  <si>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</si>
  <si>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</si>
  <si>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</si>
  <si>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</si>
  <si>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</si>
  <si>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</si>
  <si>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</si>
  <si>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</si>
  <si>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</si>
  <si>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</si>
  <si>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</si>
  <si>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</si>
  <si>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</si>
  <si>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</si>
  <si>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</si>
  <si>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</si>
  <si>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</si>
  <si>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</si>
  <si>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</si>
  <si>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</si>
  <si>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</si>
  <si>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</si>
  <si>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</si>
  <si>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</si>
  <si>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</si>
  <si>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</si>
  <si>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</si>
  <si>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</si>
  <si>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</si>
  <si>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</si>
  <si>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</si>
  <si>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</si>
  <si>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</si>
  <si>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</si>
  <si>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</si>
  <si>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</si>
  <si>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</si>
  <si>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</si>
  <si>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</si>
  <si>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</si>
  <si>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</si>
  <si>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</si>
  <si>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</si>
  <si>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</si>
  <si>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</si>
  <si>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</si>
  <si>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</si>
  <si>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</si>
  <si>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</si>
  <si>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</si>
  <si>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</si>
  <si>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</si>
  <si>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</si>
  <si>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</si>
  <si>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</si>
  <si>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</si>
  <si>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</si>
  <si>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</si>
  <si>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</si>
  <si>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</si>
  <si>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</si>
  <si>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</si>
  <si>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</si>
  <si>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</si>
  <si>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</si>
  <si>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</si>
  <si>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</si>
  <si>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</si>
  <si>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</si>
  <si>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</si>
  <si>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</si>
  <si>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</si>
  <si>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</si>
  <si>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</si>
  <si>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</si>
  <si>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</si>
  <si>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</si>
  <si>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</si>
  <si>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</si>
  <si>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</si>
  <si>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</si>
  <si>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</si>
  <si>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</si>
  <si>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</si>
  <si>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</si>
  <si>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</si>
  <si>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</si>
  <si>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</si>
  <si>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</si>
  <si>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</si>
  <si>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</si>
  <si>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</si>
  <si>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</si>
  <si>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</si>
  <si>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</si>
  <si>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</si>
  <si>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</si>
  <si>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</si>
  <si>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</si>
  <si>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</si>
  <si>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</si>
  <si>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</si>
  <si>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</si>
  <si>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</si>
  <si>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</si>
  <si>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</si>
  <si>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</si>
  <si>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</si>
  <si>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</si>
  <si>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</si>
  <si>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</si>
  <si>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</si>
  <si>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</si>
  <si>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</si>
  <si>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</si>
  <si>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</si>
  <si>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</si>
  <si>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</si>
  <si>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</si>
  <si>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</si>
  <si>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</si>
  <si>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</si>
  <si>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</si>
  <si>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</si>
  <si>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</si>
  <si>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</si>
  <si>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</si>
  <si>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</si>
  <si>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</si>
  <si>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</si>
  <si>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</si>
  <si>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</si>
  <si>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</si>
  <si>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</si>
  <si>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</si>
  <si>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</si>
  <si>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</si>
  <si>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</si>
  <si>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</si>
  <si>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</si>
  <si>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</si>
  <si>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</si>
  <si>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</si>
  <si>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</si>
  <si>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</si>
  <si>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</si>
  <si>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</si>
  <si>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</si>
  <si>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</si>
  <si>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</si>
  <si>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</si>
  <si>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</si>
  <si>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</si>
  <si>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</si>
  <si>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</si>
  <si>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</si>
  <si>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</si>
  <si>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</si>
  <si>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</si>
  <si>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</si>
  <si>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</si>
  <si>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</si>
  <si>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</si>
  <si>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</si>
  <si>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</si>
  <si>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</si>
  <si>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</si>
  <si>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</si>
  <si>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</si>
  <si>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</si>
  <si>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</si>
  <si>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</si>
  <si>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</si>
  <si>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</si>
  <si>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</si>
  <si>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</si>
  <si>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</si>
  <si>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</si>
  <si>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</si>
  <si>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</si>
  <si>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</si>
  <si>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</si>
  <si>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</si>
  <si>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</si>
  <si>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</si>
  <si>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</si>
  <si>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</si>
  <si>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</si>
  <si>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</si>
  <si>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</si>
  <si>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</si>
  <si>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</si>
  <si>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</si>
  <si>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</si>
  <si>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</si>
  <si>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</si>
  <si>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</si>
  <si>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</si>
  <si>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</si>
  <si>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</si>
  <si>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</si>
  <si>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</si>
  <si>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</si>
  <si>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</si>
  <si>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</si>
  <si>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</si>
  <si>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</si>
  <si>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</si>
  <si>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</si>
  <si>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</si>
  <si>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</si>
  <si>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</si>
  <si>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</si>
  <si>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</si>
  <si>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</si>
  <si>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</si>
  <si>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</si>
  <si>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</si>
  <si>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</si>
  <si>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</si>
  <si>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</si>
  <si>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</si>
  <si>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</si>
  <si>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</si>
  <si>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</si>
  <si>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</si>
  <si>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</si>
  <si>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</si>
  <si>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</si>
  <si>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</si>
  <si>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</si>
  <si>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</si>
  <si>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</si>
  <si>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</si>
  <si>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</si>
  <si>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</si>
  <si>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</si>
  <si>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</si>
  <si>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</si>
  <si>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</si>
  <si>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</si>
  <si>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</si>
  <si>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</si>
  <si>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</si>
  <si>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</si>
  <si>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</si>
  <si>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</si>
  <si>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</si>
  <si>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</si>
  <si>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</si>
  <si>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</si>
  <si>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</si>
  <si>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</si>
  <si>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</si>
  <si>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</si>
  <si>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</si>
  <si>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</si>
  <si>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</si>
  <si>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</si>
  <si>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</si>
  <si>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</si>
  <si>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</si>
  <si>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</si>
  <si>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</si>
  <si>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</si>
  <si>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</si>
  <si>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</si>
  <si>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</si>
  <si>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</si>
  <si>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</si>
  <si>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</si>
  <si>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</si>
  <si>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</si>
  <si>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</si>
  <si>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</si>
  <si>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</si>
  <si>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</si>
  <si>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</si>
  <si>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</si>
  <si>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</si>
  <si>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</si>
  <si>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</si>
  <si>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</si>
  <si>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</si>
  <si>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</si>
  <si>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</si>
  <si>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</si>
  <si>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</si>
  <si>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</si>
  <si>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</si>
  <si>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</si>
  <si>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</si>
  <si>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</si>
  <si>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</si>
  <si>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</si>
  <si>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</si>
  <si>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</si>
  <si>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</si>
  <si>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</si>
  <si>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</si>
  <si>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</si>
  <si>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</si>
  <si>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</si>
  <si>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</si>
  <si>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</si>
  <si>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</si>
  <si>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</si>
  <si>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</si>
  <si>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</si>
  <si>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</si>
  <si>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</si>
  <si>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</si>
  <si>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</si>
  <si>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</si>
  <si>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</si>
  <si>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</si>
  <si>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</si>
  <si>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</si>
  <si>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</si>
  <si>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</si>
  <si>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</si>
  <si>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</si>
  <si>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</si>
  <si>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</si>
  <si>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</si>
  <si>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</si>
  <si>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</si>
  <si>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</si>
  <si>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</si>
  <si>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</si>
  <si>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</si>
  <si>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</si>
  <si>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</si>
  <si>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</si>
  <si>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</si>
  <si>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</si>
  <si>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</si>
  <si>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</si>
  <si>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</si>
  <si>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</si>
  <si>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</si>
  <si>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</si>
  <si>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</si>
  <si>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</si>
  <si>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</si>
  <si>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</si>
  <si>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</si>
  <si>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</si>
  <si>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</si>
  <si>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</si>
  <si>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</si>
  <si>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</si>
  <si>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</si>
  <si>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</si>
  <si>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</si>
  <si>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</si>
  <si>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</si>
  <si>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</si>
  <si>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</si>
  <si>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</si>
  <si>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</si>
  <si>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</si>
  <si>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</si>
  <si>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</si>
  <si>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</si>
  <si>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</si>
  <si>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</si>
  <si>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</si>
  <si>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</si>
  <si>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</si>
  <si>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</si>
  <si>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</si>
  <si>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</si>
  <si>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</si>
  <si>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</si>
  <si>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</si>
  <si>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</si>
  <si>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</si>
  <si>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</si>
  <si>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</si>
  <si>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</si>
  <si>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</si>
  <si>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</si>
  <si>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</si>
  <si>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</si>
  <si>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</si>
  <si>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</si>
  <si>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</si>
  <si>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</si>
  <si>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</si>
  <si>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</si>
  <si>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</si>
  <si>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</si>
  <si>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</si>
  <si>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</si>
  <si>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</si>
  <si>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</si>
  <si>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</si>
  <si>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</si>
  <si>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</si>
  <si>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</si>
  <si>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</si>
  <si>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</si>
  <si>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</si>
  <si>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</si>
  <si>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</si>
  <si>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</si>
  <si>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</si>
  <si>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</si>
  <si>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</si>
  <si>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</si>
  <si>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</si>
  <si>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</si>
  <si>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</si>
  <si>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</si>
  <si>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</si>
  <si>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</si>
  <si>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</si>
  <si>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</si>
  <si>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</si>
  <si>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</si>
  <si>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</si>
  <si>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</si>
  <si>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</si>
  <si>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</si>
  <si>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</si>
  <si>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</si>
  <si>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</si>
  <si>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</si>
  <si>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</si>
  <si>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</si>
  <si>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</si>
  <si>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</si>
  <si>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</si>
  <si>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</si>
  <si>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</si>
  <si>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</si>
  <si>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</si>
  <si>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</si>
  <si>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</si>
  <si>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</si>
  <si>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</si>
  <si>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</si>
  <si>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</si>
  <si>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</si>
  <si>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</si>
  <si>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</si>
  <si>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</si>
  <si>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</si>
  <si>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</si>
  <si>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</si>
  <si>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</si>
  <si>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</si>
  <si>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</si>
  <si>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</si>
  <si>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</si>
  <si>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</si>
  <si>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</si>
  <si>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</si>
  <si>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</si>
  <si>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</si>
  <si>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</si>
  <si>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</si>
  <si>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</si>
  <si>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</si>
  <si>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</si>
  <si>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</si>
  <si>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</si>
  <si>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</si>
  <si>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</si>
  <si>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</si>
  <si>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</si>
  <si>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</si>
  <si>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</si>
  <si>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</si>
  <si>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</si>
  <si>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</si>
  <si>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</si>
  <si>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</si>
  <si>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</si>
  <si>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</si>
  <si>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</si>
  <si>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</si>
  <si>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</si>
  <si>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</si>
  <si>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</si>
  <si>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</si>
  <si>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</si>
  <si>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</si>
  <si>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</si>
  <si>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</si>
  <si>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</si>
  <si>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</si>
  <si>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</si>
  <si>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</si>
  <si>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</si>
  <si>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</si>
  <si>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</si>
  <si>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</si>
  <si>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</si>
  <si>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</si>
  <si>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</si>
  <si>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</si>
  <si>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</si>
  <si>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</si>
  <si>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</si>
  <si>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</si>
  <si>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</si>
  <si>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</si>
  <si>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</si>
  <si>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</si>
  <si>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</si>
  <si>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</si>
  <si>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</si>
  <si>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</si>
  <si>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</si>
  <si>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</si>
  <si>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</si>
  <si>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</si>
  <si>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</si>
  <si>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</si>
  <si>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</si>
  <si>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</si>
  <si>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</si>
  <si>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</si>
  <si>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</si>
  <si>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</si>
  <si>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</si>
  <si>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</si>
  <si>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</si>
  <si>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</si>
  <si>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</si>
  <si>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</si>
  <si>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</si>
  <si>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</si>
  <si>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</si>
  <si>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</si>
  <si>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</si>
  <si>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</si>
  <si>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</si>
  <si>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</si>
  <si>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</si>
  <si>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</si>
  <si>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</si>
  <si>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</si>
  <si>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</si>
  <si>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</si>
  <si>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</si>
  <si>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</si>
  <si>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</si>
  <si>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</si>
  <si>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</si>
  <si>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</si>
  <si>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</si>
  <si>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</si>
  <si>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</si>
  <si>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</si>
  <si>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</si>
  <si>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</si>
  <si>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</si>
  <si>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</si>
  <si>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</si>
  <si>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</si>
  <si>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</si>
  <si>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</si>
  <si>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</si>
  <si>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</si>
  <si>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</si>
  <si>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</si>
  <si>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</si>
  <si>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</si>
  <si>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</si>
  <si>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</si>
  <si>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</si>
  <si>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</si>
  <si>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</si>
  <si>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</si>
  <si>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</si>
  <si>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</si>
  <si>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</si>
  <si>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</si>
  <si>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</si>
  <si>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</si>
  <si>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</si>
  <si>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</si>
  <si>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</si>
  <si>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</si>
  <si>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</si>
  <si>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</si>
  <si>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</si>
  <si>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</si>
  <si>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</si>
  <si>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</si>
  <si>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</si>
  <si>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</si>
  <si>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</si>
  <si>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</si>
  <si>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</si>
  <si>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</si>
  <si>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</si>
  <si>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</si>
  <si>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</si>
  <si>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</si>
  <si>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</si>
  <si>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</si>
  <si>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</si>
  <si>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</si>
  <si>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</si>
  <si>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</si>
  <si>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</si>
  <si>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</si>
  <si>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</si>
  <si>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</si>
  <si>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</si>
  <si>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</si>
  <si>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</si>
  <si>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</si>
  <si>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</si>
  <si>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</si>
  <si>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</si>
  <si>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</si>
  <si>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</si>
  <si>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</si>
  <si>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</si>
  <si>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</si>
  <si>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</si>
  <si>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</si>
  <si>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</si>
  <si>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</si>
  <si>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</si>
  <si>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</si>
  <si>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</si>
  <si>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</si>
  <si>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</si>
  <si>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</si>
  <si>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</si>
  <si>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</si>
  <si>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</si>
  <si>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</si>
  <si>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</si>
  <si>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</si>
  <si>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</si>
  <si>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</si>
  <si>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</si>
  <si>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</si>
  <si>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</si>
  <si>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</si>
  <si>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</si>
  <si>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</si>
  <si>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</si>
  <si>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</si>
  <si>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</si>
  <si>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</si>
  <si>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</si>
  <si>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</si>
  <si>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</si>
  <si>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</si>
  <si>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</si>
  <si>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</si>
  <si>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</si>
  <si>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</si>
  <si>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</si>
  <si>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</si>
  <si>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</si>
  <si>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</si>
  <si>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</si>
  <si>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</si>
  <si>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</si>
  <si>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</si>
  <si>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</si>
  <si>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</si>
  <si>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</si>
  <si>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</si>
  <si>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</si>
  <si>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</si>
  <si>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</si>
  <si>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</si>
  <si>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</si>
  <si>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</si>
  <si>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</si>
  <si>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</si>
  <si>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</si>
  <si>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</si>
  <si>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</si>
  <si>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</si>
  <si>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</si>
  <si>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</si>
  <si>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</si>
  <si>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</si>
  <si>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</si>
  <si>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</si>
  <si>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</si>
  <si>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</si>
  <si>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</si>
  <si>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</si>
  <si>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</si>
  <si>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</si>
  <si>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</si>
  <si>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</si>
  <si>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</si>
  <si>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</si>
  <si>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</si>
  <si>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</si>
  <si>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</si>
  <si>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</si>
  <si>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</si>
  <si>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</si>
  <si>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</si>
  <si>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</si>
  <si>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</si>
  <si>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</si>
  <si>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</si>
  <si>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</si>
  <si>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</si>
  <si>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</si>
  <si>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</si>
  <si>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</si>
  <si>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</si>
  <si>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</si>
  <si>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</si>
  <si>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</si>
  <si>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</si>
  <si>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</si>
  <si>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</si>
  <si>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</si>
  <si>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</si>
  <si>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</si>
  <si>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</si>
  <si>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</si>
  <si>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</si>
  <si>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</si>
  <si>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</si>
  <si>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</si>
  <si>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</si>
  <si>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</si>
  <si>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</si>
  <si>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</si>
  <si>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</si>
  <si>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</si>
  <si>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</si>
  <si>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</si>
  <si>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</si>
  <si>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</si>
  <si>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</si>
  <si>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</si>
  <si>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</si>
  <si>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</si>
  <si>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</si>
  <si>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</si>
  <si>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</si>
  <si>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</si>
  <si>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</si>
  <si>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</si>
  <si>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</si>
  <si>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</si>
  <si>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</si>
  <si>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</si>
  <si>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</si>
  <si>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</si>
  <si>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</si>
  <si>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</si>
  <si>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</si>
  <si>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</si>
  <si>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</si>
  <si>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</si>
  <si>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</si>
  <si>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</si>
  <si>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</si>
  <si>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</si>
  <si>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</si>
  <si>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</si>
  <si>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</si>
  <si>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</si>
  <si>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</si>
  <si>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</si>
  <si>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</si>
  <si>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</si>
  <si>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</si>
  <si>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</si>
  <si>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</si>
  <si>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</si>
  <si>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</si>
  <si>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</si>
  <si>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</si>
  <si>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</si>
  <si>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</si>
  <si>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</si>
  <si>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</si>
  <si>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</si>
  <si>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</si>
  <si>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</si>
  <si>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</si>
  <si>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</si>
  <si>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</si>
  <si>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</si>
  <si>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</si>
  <si>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</si>
  <si>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</si>
  <si>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</si>
  <si>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</si>
  <si>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</si>
  <si>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</si>
  <si>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</si>
  <si>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</si>
  <si>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</si>
  <si>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</si>
  <si>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</si>
  <si>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</si>
  <si>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</si>
  <si>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</si>
  <si>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</si>
  <si>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</si>
  <si>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</si>
  <si>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</si>
  <si>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</si>
  <si>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</si>
  <si>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</si>
  <si>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</si>
  <si>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</si>
  <si>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</si>
  <si>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</si>
  <si>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</si>
  <si>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</si>
  <si>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</si>
  <si>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</si>
  <si>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</si>
  <si>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</si>
  <si>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</si>
  <si>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</si>
  <si>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</si>
  <si>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</si>
  <si>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</si>
  <si>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</si>
  <si>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</si>
  <si>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</si>
  <si>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</si>
  <si>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</si>
  <si>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</si>
  <si>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</si>
  <si>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</si>
  <si>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</si>
  <si>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</si>
  <si>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</si>
  <si>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</si>
  <si>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</si>
  <si>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</si>
  <si>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</si>
  <si>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</si>
  <si>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</si>
  <si>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</si>
  <si>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</si>
  <si>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</si>
  <si>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</si>
  <si>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</si>
  <si>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</si>
  <si>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</si>
  <si>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</si>
  <si>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</si>
  <si>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</si>
  <si>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</si>
  <si>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</si>
  <si>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</si>
  <si>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</si>
  <si>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</si>
  <si>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</si>
  <si>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</si>
  <si>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</si>
  <si>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</si>
  <si>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</si>
  <si>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</si>
  <si>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</si>
  <si>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</si>
  <si>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</si>
  <si>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</si>
  <si>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</si>
  <si>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</si>
  <si>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</si>
  <si>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</si>
  <si>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</si>
  <si>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</si>
  <si>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</si>
  <si>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</si>
  <si>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</si>
  <si>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</si>
  <si>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</si>
  <si>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</si>
  <si>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</si>
  <si>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</si>
  <si>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</si>
  <si>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</si>
  <si>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</si>
  <si>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</si>
  <si>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</si>
  <si>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</si>
  <si>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</si>
  <si>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</si>
  <si>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</si>
  <si>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</si>
  <si>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</si>
  <si>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</si>
  <si>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</si>
  <si>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</si>
  <si>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</si>
  <si>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</si>
  <si>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</si>
  <si>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</si>
  <si>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</si>
  <si>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</si>
  <si>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</si>
  <si>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</si>
  <si>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</si>
  <si>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</si>
  <si>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</si>
  <si>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</si>
  <si>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</si>
  <si>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</si>
  <si>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</si>
  <si>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</si>
  <si>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</si>
  <si>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</si>
  <si>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</si>
  <si>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</si>
  <si>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</si>
  <si>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</si>
  <si>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</si>
  <si>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</si>
  <si>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</si>
  <si>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</si>
  <si>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</si>
  <si>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</si>
  <si>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</si>
  <si>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</si>
  <si>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</si>
  <si>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</si>
  <si>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</si>
  <si>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</si>
  <si>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</si>
  <si>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</si>
  <si>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</si>
  <si>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</si>
  <si>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</si>
  <si>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</si>
  <si>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</si>
  <si>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</si>
  <si>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</si>
  <si>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</si>
  <si>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</si>
  <si>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</si>
  <si>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</si>
  <si>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</si>
  <si>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</si>
  <si>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</si>
  <si>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</si>
  <si>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</si>
  <si>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</si>
  <si>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</si>
  <si>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</si>
  <si>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</si>
  <si>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</si>
  <si>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</si>
  <si>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</si>
  <si>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</si>
  <si>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</si>
  <si>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</si>
  <si>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</si>
  <si>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</si>
  <si>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</si>
  <si>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</si>
  <si>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</si>
  <si>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</si>
  <si>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</si>
  <si>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</si>
  <si>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</si>
  <si>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</si>
  <si>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</si>
  <si>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</si>
  <si>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</si>
  <si>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</si>
  <si>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</si>
  <si>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</si>
  <si>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</si>
  <si>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</si>
  <si>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</si>
  <si>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</si>
  <si>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</si>
  <si>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</si>
  <si>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</si>
  <si>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</si>
  <si>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</si>
  <si>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</si>
  <si>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</si>
  <si>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</si>
  <si>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</si>
  <si>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</si>
  <si>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</si>
  <si>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</si>
  <si>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</si>
  <si>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</si>
  <si>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</si>
  <si>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</si>
  <si>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</si>
  <si>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</si>
  <si>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</si>
  <si>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</si>
  <si>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</si>
  <si>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</si>
  <si>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</si>
  <si>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</si>
  <si>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</si>
  <si>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</si>
  <si>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</si>
  <si>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</si>
  <si>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</si>
  <si>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</si>
  <si>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</si>
  <si>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</si>
  <si>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</si>
  <si>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</si>
  <si>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</si>
  <si>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</si>
  <si>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</si>
  <si>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</si>
  <si>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</si>
  <si>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</si>
  <si>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</si>
  <si>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</si>
  <si>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</si>
  <si>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</si>
  <si>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</si>
  <si>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</si>
  <si>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</si>
  <si>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</si>
  <si>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</si>
  <si>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</si>
  <si>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</si>
  <si>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</si>
  <si>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</si>
  <si>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</si>
  <si>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</si>
  <si>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</si>
  <si>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</si>
  <si>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</si>
  <si>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</si>
  <si>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</si>
  <si>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</si>
  <si>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</si>
  <si>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</si>
  <si>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</si>
  <si>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</si>
  <si>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</si>
  <si>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</si>
  <si>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</si>
  <si>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</si>
  <si>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</si>
  <si>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</si>
  <si>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</si>
  <si>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</si>
  <si>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</si>
  <si>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</si>
  <si>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</si>
  <si>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</si>
  <si>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</si>
  <si>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</si>
  <si>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</si>
  <si>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</si>
  <si>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</si>
  <si>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</si>
  <si>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</si>
  <si>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</si>
  <si>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</si>
  <si>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</si>
  <si>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</si>
  <si>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</si>
  <si>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</si>
  <si>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</si>
  <si>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</si>
  <si>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</si>
  <si>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</si>
  <si>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</si>
  <si>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</si>
  <si>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</si>
  <si>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</si>
  <si>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</si>
  <si>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</si>
  <si>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</si>
  <si>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</si>
  <si>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</si>
  <si>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</si>
  <si>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</si>
  <si>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</si>
  <si>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</si>
  <si>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</si>
  <si>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</si>
  <si>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</si>
  <si>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</si>
  <si>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</si>
  <si>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</si>
  <si>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</si>
  <si>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</si>
  <si>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</si>
  <si>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</si>
  <si>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</si>
  <si>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</si>
  <si>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</si>
  <si>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</si>
  <si>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</si>
  <si>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</si>
  <si>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</si>
  <si>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</si>
  <si>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</si>
  <si>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</si>
  <si>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</si>
  <si>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</si>
  <si>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</si>
  <si>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</si>
  <si>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</si>
  <si>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</si>
  <si>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</si>
  <si>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</si>
  <si>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</si>
  <si>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</si>
  <si>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</si>
  <si>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</si>
  <si>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</si>
  <si>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</si>
  <si>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</si>
  <si>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</si>
  <si>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</si>
  <si>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</si>
  <si>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</si>
  <si>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</si>
  <si>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</si>
  <si>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</si>
  <si>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</si>
  <si>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</si>
  <si>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</si>
  <si>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</si>
  <si>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</si>
  <si>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</si>
  <si>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</si>
  <si>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</si>
  <si>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</si>
  <si>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</si>
  <si>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</si>
  <si>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</si>
  <si>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</si>
  <si>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</si>
  <si>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</si>
  <si>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</si>
  <si>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</si>
  <si>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</si>
  <si>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</si>
  <si>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</si>
  <si>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</si>
  <si>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</si>
  <si>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</si>
  <si>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</si>
  <si>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</si>
  <si>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</si>
  <si>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</si>
  <si>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</si>
  <si>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</si>
  <si>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</si>
  <si>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</si>
  <si>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</si>
  <si>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</si>
  <si>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</si>
  <si>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</si>
  <si>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</si>
  <si>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</si>
  <si>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</si>
  <si>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</si>
  <si>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</si>
  <si>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</si>
  <si>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</si>
  <si>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</si>
  <si>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</si>
  <si>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</si>
  <si>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</si>
  <si>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</si>
  <si>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</si>
  <si>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</si>
  <si>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</si>
  <si>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</si>
  <si>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</si>
  <si>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</si>
  <si>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</si>
  <si>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</si>
  <si>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</si>
  <si>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</si>
  <si>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</si>
  <si>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</si>
  <si>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</si>
  <si>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</si>
  <si>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</si>
  <si>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</si>
  <si>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</si>
  <si>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</si>
  <si>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</si>
  <si>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</si>
  <si>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</si>
  <si>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</si>
  <si>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</si>
  <si>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</si>
  <si>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</si>
  <si>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</si>
  <si>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</si>
  <si>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</si>
  <si>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</si>
  <si>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</si>
  <si>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</si>
  <si>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</si>
  <si>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</si>
  <si>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</si>
  <si>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</si>
  <si>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</si>
  <si>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</si>
  <si>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</si>
  <si>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</si>
  <si>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</si>
  <si>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</si>
  <si>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</si>
  <si>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</si>
  <si>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</si>
  <si>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</si>
  <si>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</si>
  <si>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</si>
  <si>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</si>
  <si>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</si>
  <si>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</si>
  <si>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</si>
  <si>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</si>
  <si>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</si>
  <si>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</si>
  <si>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</si>
  <si>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</si>
  <si>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</si>
  <si>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</si>
  <si>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</si>
  <si>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</si>
  <si>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</si>
  <si>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</si>
  <si>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</si>
  <si>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</si>
  <si>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</si>
  <si>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</si>
  <si>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</si>
  <si>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</si>
  <si>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</si>
  <si>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</si>
  <si>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</si>
  <si>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</si>
  <si>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</si>
  <si>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</si>
  <si>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</si>
  <si>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</si>
  <si>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</si>
  <si>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</si>
  <si>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</si>
  <si>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</si>
  <si>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</si>
  <si>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</si>
  <si>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</si>
  <si>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</si>
  <si>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</si>
  <si>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</si>
  <si>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</si>
  <si>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</si>
  <si>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</si>
  <si>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</si>
  <si>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</si>
  <si>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</si>
  <si>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</si>
  <si>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</si>
  <si>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</si>
  <si>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</si>
  <si>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</si>
  <si>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</si>
  <si>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</si>
  <si>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</si>
  <si>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</si>
  <si>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</si>
  <si>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</si>
  <si>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</si>
  <si>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</si>
  <si>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</si>
  <si>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</si>
  <si>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</si>
  <si>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</si>
  <si>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</si>
  <si>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</si>
  <si>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</si>
  <si>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</si>
  <si>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</si>
  <si>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</si>
  <si>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</si>
  <si>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</si>
  <si>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</si>
  <si>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</si>
  <si>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</si>
  <si>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</si>
  <si>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</si>
  <si>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</si>
  <si>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</si>
  <si>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</si>
  <si>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</si>
  <si>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</si>
  <si>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</si>
  <si>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</si>
  <si>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</si>
  <si>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</si>
  <si>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</si>
  <si>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</si>
  <si>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</si>
  <si>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</si>
  <si>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</si>
  <si>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</si>
  <si>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</si>
  <si>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</si>
  <si>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</si>
  <si>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</si>
  <si>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</si>
  <si>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</si>
  <si>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</si>
  <si>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</si>
  <si>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</si>
  <si>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</si>
  <si>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</si>
  <si>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</si>
  <si>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</si>
  <si>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</si>
  <si>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</si>
  <si>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</si>
  <si>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</si>
  <si>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</si>
  <si>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</si>
  <si>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</si>
  <si>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</si>
  <si>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</si>
  <si>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</si>
  <si>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</si>
  <si>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</si>
  <si>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</si>
  <si>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</si>
  <si>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</si>
  <si>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</si>
  <si>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</si>
  <si>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</si>
  <si>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</si>
  <si>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</si>
  <si>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</si>
  <si>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</si>
  <si>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</si>
  <si>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</si>
  <si>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</si>
  <si>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</si>
  <si>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</si>
  <si>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</si>
  <si>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</si>
  <si>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</si>
  <si>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</si>
  <si>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</si>
  <si>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</si>
  <si>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</si>
  <si>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</si>
  <si>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</si>
  <si>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</si>
  <si>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</si>
  <si>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</si>
  <si>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</si>
  <si>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</si>
  <si>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</si>
  <si>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</si>
  <si>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</si>
  <si>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</si>
  <si>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</si>
  <si>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</si>
  <si>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</si>
  <si>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</si>
  <si>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</si>
  <si>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</si>
  <si>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</si>
  <si>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</si>
  <si>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</si>
  <si>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</si>
  <si>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</si>
  <si>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</si>
  <si>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</si>
  <si>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</si>
  <si>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</si>
  <si>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</si>
  <si>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</si>
  <si>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</si>
  <si>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</si>
  <si>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</si>
  <si>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</si>
  <si>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</si>
  <si>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</si>
  <si>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</si>
  <si>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</si>
  <si>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</si>
  <si>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</si>
  <si>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</si>
  <si>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</si>
  <si>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</si>
  <si>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</si>
  <si>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</si>
  <si>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</si>
  <si>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</si>
  <si>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</si>
  <si>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</si>
  <si>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</si>
  <si>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</si>
  <si>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</si>
  <si>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</si>
  <si>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</si>
  <si>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</si>
  <si>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</si>
  <si>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</si>
  <si>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</si>
  <si>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</si>
  <si>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</si>
  <si>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</si>
  <si>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</si>
  <si>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</si>
  <si>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</si>
  <si>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</si>
  <si>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</si>
  <si>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</si>
  <si>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</si>
  <si>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</si>
  <si>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</si>
  <si>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</si>
  <si>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</si>
  <si>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</si>
  <si>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</si>
  <si>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</si>
  <si>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</si>
  <si>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</si>
  <si>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</si>
  <si>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</si>
  <si>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</si>
  <si>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</si>
  <si>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</si>
  <si>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</si>
  <si>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</si>
  <si>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</si>
  <si>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</si>
  <si>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</si>
  <si>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</si>
  <si>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</si>
  <si>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</si>
  <si>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</si>
  <si>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</si>
  <si>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</si>
  <si>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</si>
  <si>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</si>
  <si>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</si>
  <si>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</si>
  <si>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</si>
  <si>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</si>
  <si>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</si>
  <si>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</si>
  <si>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</si>
  <si>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</si>
  <si>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</si>
  <si>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</si>
  <si>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</si>
  <si>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</si>
  <si>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</si>
  <si>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</si>
  <si>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</si>
  <si>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</si>
  <si>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</si>
  <si>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</si>
  <si>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</si>
  <si>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</si>
  <si>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</si>
  <si>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</si>
  <si>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</si>
  <si>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</si>
  <si>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</si>
  <si>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</si>
  <si>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</si>
  <si>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</si>
  <si>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</si>
  <si>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</si>
  <si>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</si>
  <si>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</si>
  <si>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</si>
  <si>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</si>
  <si>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</si>
  <si>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</si>
  <si>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</si>
  <si>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</si>
  <si>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</si>
  <si>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</si>
  <si>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</si>
  <si>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</si>
  <si>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</si>
  <si>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</si>
  <si>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</si>
  <si>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</si>
  <si>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</si>
  <si>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</si>
  <si>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</si>
  <si>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</si>
  <si>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</si>
  <si>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</si>
  <si>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</si>
  <si>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</si>
  <si>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</si>
  <si>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</si>
  <si>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</si>
  <si>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</si>
  <si>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</si>
  <si>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</si>
  <si>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</si>
  <si>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</si>
  <si>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</si>
  <si>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</si>
  <si>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</si>
  <si>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</si>
  <si>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</si>
  <si>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</si>
  <si>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</si>
  <si>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</si>
  <si>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</si>
  <si>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</si>
  <si>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</si>
  <si>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</si>
  <si>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</si>
  <si>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</si>
  <si>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</si>
  <si>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</si>
  <si>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</si>
  <si>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</si>
  <si>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</si>
  <si>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</si>
  <si>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</si>
  <si>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</si>
  <si>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</si>
  <si>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</si>
  <si>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</si>
  <si>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</si>
  <si>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</si>
  <si>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</si>
  <si>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</si>
  <si>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</si>
  <si>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</si>
  <si>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</si>
  <si>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</si>
  <si>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</si>
  <si>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</si>
  <si>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</si>
  <si>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</si>
  <si>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</si>
  <si>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</si>
  <si>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</si>
  <si>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</si>
  <si>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</si>
  <si>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</si>
  <si>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</si>
  <si>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</si>
  <si>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</si>
  <si>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</si>
  <si>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</si>
  <si>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</si>
  <si>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</si>
  <si>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</si>
  <si>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</si>
  <si>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</si>
  <si>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</si>
  <si>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</si>
  <si>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</si>
  <si>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</si>
  <si>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</si>
  <si>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</si>
  <si>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</si>
  <si>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</si>
  <si>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</si>
  <si>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</si>
  <si>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</si>
  <si>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</si>
  <si>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</si>
  <si>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</si>
  <si>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</si>
  <si>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</si>
  <si>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</si>
  <si>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</si>
  <si>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</si>
  <si>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</si>
  <si>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</si>
  <si>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</si>
  <si>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</si>
  <si>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</si>
  <si>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</si>
  <si>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</si>
  <si>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</si>
  <si>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</si>
  <si>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</si>
  <si>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</si>
  <si>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</si>
  <si>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</si>
  <si>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</si>
  <si>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</si>
  <si>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</si>
  <si>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</si>
  <si>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</si>
  <si>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</si>
  <si>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</si>
  <si>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</si>
  <si>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</si>
  <si>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</si>
  <si>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</si>
  <si>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</si>
  <si>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</si>
  <si>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</si>
  <si>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</si>
  <si>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</si>
  <si>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</si>
  <si>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</si>
  <si>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</si>
  <si>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</si>
  <si>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</si>
  <si>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</si>
  <si>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</si>
  <si>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</si>
  <si>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</si>
  <si>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</si>
  <si>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</si>
  <si>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</si>
  <si>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</si>
  <si>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</si>
  <si>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</si>
  <si>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</si>
  <si>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</si>
  <si>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</si>
  <si>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</si>
  <si>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</si>
  <si>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</si>
  <si>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</si>
  <si>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</si>
  <si>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</si>
  <si>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</si>
  <si>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</si>
  <si>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</si>
  <si>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</si>
  <si>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</si>
  <si>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</si>
  <si>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</si>
  <si>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</si>
  <si>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</si>
  <si>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</si>
  <si>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</si>
  <si>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</si>
  <si>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</si>
  <si>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</si>
  <si>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</si>
  <si>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</si>
  <si>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</si>
  <si>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</si>
  <si>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</si>
  <si>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</si>
  <si>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</si>
  <si>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</si>
  <si>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</si>
  <si>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</si>
  <si>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</si>
  <si>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</si>
  <si>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</si>
  <si>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</si>
  <si>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</si>
  <si>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</si>
  <si>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</si>
  <si>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</si>
  <si>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</si>
  <si>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</si>
  <si>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</si>
  <si>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</si>
  <si>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</si>
  <si>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</si>
  <si>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</si>
  <si>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</si>
  <si>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</si>
  <si>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</si>
  <si>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</si>
  <si>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</si>
  <si>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</si>
  <si>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</si>
  <si>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</si>
  <si>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</si>
  <si>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</si>
  <si>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</si>
  <si>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</si>
  <si>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</si>
  <si>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</si>
  <si>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</si>
  <si>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</si>
  <si>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</si>
  <si>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</si>
  <si>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</si>
  <si>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</si>
  <si>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</si>
  <si>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</si>
  <si>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</si>
  <si>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</si>
  <si>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</si>
  <si>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</si>
  <si>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</si>
  <si>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</si>
  <si>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</si>
  <si>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</si>
  <si>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</si>
  <si>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</si>
  <si>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</si>
  <si>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</si>
  <si>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</si>
  <si>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</si>
  <si>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</si>
  <si>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</si>
  <si>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</si>
  <si>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</si>
  <si>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</si>
  <si>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</si>
  <si>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</si>
  <si>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</si>
  <si>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</si>
  <si>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</si>
  <si>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</si>
  <si>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</si>
  <si>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</si>
  <si>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</si>
  <si>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</si>
  <si>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</si>
  <si>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</si>
  <si>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</si>
  <si>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</si>
  <si>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</si>
  <si>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</si>
  <si>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</si>
  <si>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</si>
  <si>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</si>
  <si>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</si>
  <si>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</si>
  <si>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</si>
  <si>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</si>
  <si>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</si>
  <si>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</si>
  <si>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</si>
  <si>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</si>
  <si>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</si>
  <si>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</si>
  <si>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</si>
  <si>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</si>
  <si>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</si>
  <si>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</si>
  <si>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</si>
  <si>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</si>
  <si>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</si>
  <si>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</si>
  <si>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</si>
  <si>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</si>
  <si>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</si>
  <si>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</si>
  <si>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</si>
  <si>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</si>
  <si>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</si>
  <si>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</si>
  <si>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</si>
  <si>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</si>
  <si>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</si>
  <si>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</si>
  <si>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</si>
  <si>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</si>
  <si>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</si>
  <si>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</si>
  <si>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</si>
  <si>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</si>
  <si>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</si>
  <si>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</si>
  <si>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</si>
  <si>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</si>
  <si>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</si>
  <si>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</si>
  <si>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</si>
  <si>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</si>
  <si>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</si>
  <si>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</si>
  <si>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</si>
  <si>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</si>
  <si>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</si>
  <si>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</si>
  <si>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</si>
  <si>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</si>
  <si>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</si>
  <si>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</si>
  <si>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</si>
  <si>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</si>
  <si>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</si>
  <si>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</si>
  <si>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</si>
  <si>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</si>
  <si>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</si>
  <si>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</si>
  <si>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</si>
  <si>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</si>
  <si>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</si>
  <si>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</si>
  <si>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</si>
  <si>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</si>
  <si>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</si>
  <si>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</si>
  <si>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</si>
  <si>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</si>
  <si>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</si>
  <si>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</si>
  <si>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</si>
  <si>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</si>
  <si>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</si>
  <si>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</si>
  <si>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</si>
  <si>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</si>
  <si>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</si>
  <si>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</si>
  <si>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</si>
  <si>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</si>
  <si>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</si>
  <si>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</si>
  <si>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</si>
  <si>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</si>
  <si>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</si>
  <si>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</si>
  <si>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</si>
  <si>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</si>
  <si>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</si>
  <si>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</si>
  <si>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</si>
  <si>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</si>
  <si>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</si>
  <si>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</si>
  <si>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</si>
  <si>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</si>
  <si>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</si>
  <si>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</si>
  <si>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</si>
  <si>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</si>
  <si>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</si>
  <si>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</si>
  <si>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</si>
  <si>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</si>
  <si>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</si>
  <si>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</si>
  <si>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</si>
  <si>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</si>
  <si>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</si>
  <si>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</si>
  <si>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</si>
  <si>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</si>
  <si>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</si>
  <si>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</si>
  <si>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</si>
  <si>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</si>
  <si>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</si>
  <si>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</si>
  <si>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</si>
  <si>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</si>
  <si>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</si>
  <si>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</si>
  <si>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</si>
  <si>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</si>
  <si>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</si>
  <si>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</si>
  <si>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</si>
  <si>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</si>
  <si>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</si>
  <si>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</si>
  <si>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</si>
  <si>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</si>
  <si>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</si>
  <si>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</si>
  <si>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</si>
  <si>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</si>
  <si>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</si>
  <si>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</si>
  <si>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</si>
  <si>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</si>
  <si>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</si>
  <si>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</si>
  <si>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</si>
  <si>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</si>
  <si>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</si>
  <si>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</si>
  <si>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</si>
  <si>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</si>
  <si>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</si>
  <si>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</si>
  <si>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</si>
  <si>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</si>
  <si>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</si>
  <si>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</si>
  <si>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</si>
  <si>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</si>
  <si>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</si>
  <si>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</si>
  <si>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</si>
  <si>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</si>
  <si>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</si>
  <si>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</si>
  <si>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</si>
  <si>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</si>
  <si>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</si>
  <si>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</si>
  <si>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</si>
  <si>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</si>
  <si>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</si>
  <si>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</si>
  <si>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</si>
  <si>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</si>
  <si>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</si>
  <si>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</si>
  <si>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</si>
  <si>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</si>
  <si>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</si>
  <si>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</si>
  <si>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</si>
  <si>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</si>
  <si>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</si>
  <si>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</si>
  <si>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</si>
  <si>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</si>
  <si>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</si>
  <si>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</si>
  <si>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</si>
  <si>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</si>
  <si>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</si>
  <si>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</si>
  <si>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</si>
  <si>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</si>
  <si>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</si>
  <si>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</si>
  <si>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</si>
  <si>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</si>
  <si>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</si>
  <si>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</si>
  <si>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</si>
  <si>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</si>
  <si>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</si>
  <si>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</si>
  <si>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</si>
  <si>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</si>
  <si>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</si>
  <si>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</si>
  <si>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</si>
  <si>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</si>
  <si>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</si>
  <si>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</si>
  <si>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</si>
  <si>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</si>
  <si>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</si>
  <si>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</si>
  <si>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</si>
  <si>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</si>
  <si>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</si>
  <si>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</si>
  <si>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</si>
  <si>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</si>
  <si>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</si>
  <si>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</si>
  <si>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</si>
  <si>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</si>
  <si>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</si>
  <si>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</si>
  <si>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</si>
  <si>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</si>
  <si>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</si>
  <si>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</si>
  <si>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</si>
  <si>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</si>
  <si>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</si>
  <si>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</si>
  <si>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</si>
  <si>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</si>
  <si>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</si>
  <si>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</si>
  <si>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</si>
  <si>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</si>
  <si>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</si>
  <si>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</si>
  <si>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</si>
  <si>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</si>
  <si>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</si>
  <si>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</si>
  <si>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</si>
  <si>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</si>
  <si>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</si>
  <si>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</si>
  <si>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</si>
  <si>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</si>
  <si>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</si>
  <si>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</si>
  <si>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</si>
  <si>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</si>
  <si>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</si>
  <si>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</si>
  <si>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</si>
  <si>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</si>
  <si>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</si>
  <si>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</si>
  <si>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</si>
  <si>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</si>
  <si>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</si>
  <si>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</si>
  <si>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</si>
  <si>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</si>
  <si>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</si>
  <si>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</si>
  <si>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</si>
  <si>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</si>
  <si>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</si>
  <si>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</si>
  <si>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</si>
  <si>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</si>
  <si>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</si>
  <si>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</si>
  <si>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</si>
  <si>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</si>
  <si>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</si>
  <si>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</si>
  <si>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</si>
  <si>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</si>
  <si>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</si>
  <si>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</si>
  <si>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</si>
  <si>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</si>
  <si>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</si>
  <si>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</si>
  <si>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</si>
  <si>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</si>
  <si>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</si>
  <si>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</si>
  <si>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</si>
  <si>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</si>
  <si>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</si>
  <si>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</si>
  <si>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</si>
  <si>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</si>
  <si>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</si>
  <si>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</si>
  <si>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</si>
  <si>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</si>
  <si>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</si>
  <si>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</si>
  <si>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</si>
  <si>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</si>
  <si>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</si>
  <si>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</si>
  <si>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</si>
  <si>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</si>
  <si>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</si>
  <si>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</si>
  <si>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</si>
  <si>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</si>
  <si>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</si>
  <si>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</si>
  <si>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</si>
  <si>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</si>
  <si>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</si>
  <si>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</si>
  <si>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</si>
  <si>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</si>
  <si>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</si>
  <si>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</si>
  <si>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</si>
  <si>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</si>
  <si>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</si>
  <si>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</si>
  <si>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</si>
  <si>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</si>
  <si>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</si>
  <si>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</si>
  <si>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</si>
  <si>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</si>
  <si>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</si>
  <si>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</si>
  <si>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</si>
  <si>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</si>
  <si>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</si>
  <si>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</si>
  <si>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</si>
  <si>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</si>
  <si>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</si>
  <si>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</si>
  <si>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</si>
  <si>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</si>
  <si>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</si>
  <si>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</si>
  <si>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</si>
  <si>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</si>
  <si>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</si>
  <si>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</si>
  <si>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</si>
  <si>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</si>
  <si>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</si>
  <si>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</si>
  <si>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</si>
  <si>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</si>
  <si>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</si>
  <si>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</si>
  <si>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</si>
  <si>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</si>
  <si>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</si>
  <si>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</si>
  <si>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</si>
  <si>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</si>
  <si>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</si>
  <si>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</si>
  <si>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</si>
  <si>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</si>
  <si>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</si>
  <si>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</si>
  <si>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</si>
  <si>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</si>
  <si>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</si>
  <si>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</si>
  <si>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</si>
  <si>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</si>
  <si>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</si>
  <si>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</si>
  <si>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</si>
  <si>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</si>
  <si>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</si>
  <si>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</si>
  <si>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</si>
  <si>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</si>
  <si>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</si>
  <si>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</si>
  <si>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</si>
  <si>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</si>
  <si>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</si>
  <si>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</si>
  <si>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</si>
  <si>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</si>
  <si>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</si>
  <si>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</si>
  <si>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</si>
  <si>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</si>
  <si>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</si>
  <si>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</si>
  <si>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</si>
  <si>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</si>
  <si>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</si>
  <si>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</si>
  <si>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</si>
  <si>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</si>
  <si>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</si>
  <si>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</si>
  <si>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</si>
  <si>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</si>
  <si>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</si>
  <si>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</si>
  <si>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</si>
  <si>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</si>
  <si>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</si>
  <si>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</si>
  <si>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</si>
  <si>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</si>
  <si>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</si>
  <si>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</si>
  <si>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</si>
  <si>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</si>
  <si>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</si>
  <si>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</si>
  <si>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</si>
  <si>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</si>
  <si>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</si>
  <si>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</si>
  <si>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</si>
  <si>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</si>
  <si>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</si>
  <si>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</si>
  <si>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</si>
  <si>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</si>
  <si>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</si>
  <si>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</si>
  <si>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</si>
  <si>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</si>
  <si>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</si>
  <si>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</si>
  <si>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</si>
  <si>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</si>
  <si>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</si>
  <si>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</si>
  <si>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</si>
  <si>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</si>
  <si>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</si>
  <si>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</si>
  <si>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</si>
  <si>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</si>
  <si>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</si>
  <si>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</si>
  <si>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</si>
  <si>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</si>
  <si>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</si>
  <si>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</si>
  <si>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</si>
  <si>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</si>
  <si>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</si>
  <si>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</si>
  <si>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</si>
  <si>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</si>
  <si>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</si>
  <si>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</si>
  <si>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</si>
  <si>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</si>
  <si>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</si>
  <si>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</si>
  <si>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</si>
  <si>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</si>
  <si>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</si>
  <si>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</si>
  <si>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</si>
  <si>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</si>
  <si>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</si>
  <si>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</si>
  <si>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</si>
  <si>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</si>
  <si>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</si>
  <si>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</si>
  <si>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</si>
  <si>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</si>
  <si>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</si>
  <si>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</si>
  <si>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</si>
  <si>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</si>
  <si>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</si>
  <si>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</si>
  <si>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</si>
  <si>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</si>
  <si>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</si>
  <si>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</si>
  <si>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</si>
  <si>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</si>
  <si>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</si>
  <si>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</si>
  <si>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</si>
  <si>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</si>
  <si>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</si>
  <si>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</si>
  <si>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</si>
  <si>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</si>
  <si>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</si>
  <si>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</si>
  <si>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</si>
  <si>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</si>
  <si>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</si>
  <si>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</si>
  <si>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</si>
  <si>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</si>
  <si>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</si>
  <si>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</si>
  <si>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</si>
  <si>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</si>
  <si>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</si>
  <si>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</si>
  <si>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</si>
  <si>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</si>
  <si>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</si>
  <si>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</si>
  <si>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</si>
  <si>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</si>
  <si>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</si>
  <si>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</si>
  <si>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</si>
  <si>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</si>
  <si>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</si>
  <si>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</si>
  <si>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</si>
  <si>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</si>
  <si>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</si>
  <si>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</si>
  <si>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</si>
  <si>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</si>
  <si>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</si>
  <si>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</si>
  <si>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</si>
  <si>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</si>
  <si>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</si>
  <si>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</si>
  <si>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</si>
  <si>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</si>
  <si>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</si>
  <si>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</si>
  <si>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</si>
  <si>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</si>
  <si>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</si>
  <si>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</si>
  <si>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</si>
  <si>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</si>
  <si>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</si>
  <si>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</si>
  <si>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</si>
  <si>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</si>
  <si>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</si>
  <si>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</si>
  <si>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</si>
  <si>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</si>
  <si>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</si>
  <si>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</si>
  <si>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</si>
  <si>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</si>
  <si>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</si>
  <si>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</si>
  <si>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</si>
  <si>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</si>
  <si>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</si>
  <si>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</si>
  <si>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</si>
  <si>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</si>
  <si>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</si>
  <si>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</si>
  <si>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</si>
  <si>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</si>
  <si>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</si>
  <si>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</si>
  <si>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</si>
  <si>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</si>
  <si>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</si>
  <si>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</si>
  <si>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</si>
  <si>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</si>
  <si>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</si>
  <si>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</si>
  <si>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</si>
  <si>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</si>
  <si>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</si>
  <si>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</si>
  <si>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</si>
  <si>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</si>
  <si>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</si>
  <si>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</si>
  <si>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</si>
  <si>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</si>
  <si>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</si>
  <si>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</si>
  <si>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</si>
  <si>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</si>
  <si>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</si>
  <si>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</si>
  <si>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</si>
  <si>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</si>
  <si>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</si>
  <si>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</si>
  <si>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</si>
  <si>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</si>
  <si>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</si>
  <si>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</si>
  <si>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</si>
  <si>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</si>
  <si>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</si>
  <si>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</si>
  <si>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</si>
  <si>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</si>
  <si>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</si>
  <si>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</si>
  <si>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</si>
  <si>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</si>
  <si>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</si>
  <si>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</si>
  <si>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</si>
  <si>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</si>
  <si>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</si>
  <si>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</si>
  <si>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</si>
  <si>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</si>
  <si>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</si>
  <si>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</si>
  <si>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</si>
  <si>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</si>
  <si>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</si>
  <si>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</si>
  <si>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</si>
  <si>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</si>
  <si>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</si>
  <si>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</si>
  <si>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</si>
  <si>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</si>
  <si>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</si>
  <si>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</si>
  <si>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</si>
  <si>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</si>
  <si>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</si>
  <si>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</si>
  <si>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</si>
  <si>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</si>
  <si>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</si>
  <si>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</si>
  <si>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</si>
  <si>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</si>
  <si>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</si>
  <si>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</si>
  <si>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</si>
  <si>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</si>
  <si>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</si>
  <si>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</si>
  <si>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</si>
  <si>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</si>
  <si>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</si>
  <si>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</si>
  <si>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</si>
  <si>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</si>
  <si>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</si>
  <si>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</si>
  <si>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</si>
  <si>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</si>
  <si>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</si>
  <si>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</si>
  <si>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</si>
  <si>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</si>
  <si>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</si>
  <si>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</si>
  <si>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</si>
  <si>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</si>
  <si>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</si>
  <si>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</si>
  <si>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</si>
  <si>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</si>
  <si>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</si>
  <si>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</si>
  <si>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</si>
  <si>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</si>
  <si>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</si>
  <si>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</si>
  <si>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</si>
  <si>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</si>
  <si>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</si>
  <si>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</si>
  <si>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</si>
  <si>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</si>
  <si>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</si>
  <si>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</si>
  <si>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</si>
  <si>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</si>
  <si>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</si>
  <si>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</si>
  <si>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</si>
  <si>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</si>
  <si>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</si>
  <si>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</si>
  <si>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</si>
  <si>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</si>
  <si>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</si>
  <si>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</si>
  <si>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</si>
  <si>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</si>
  <si>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</si>
  <si>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</si>
  <si>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</si>
  <si>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</si>
  <si>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</si>
  <si>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</si>
  <si>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</si>
  <si>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</si>
  <si>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</si>
  <si>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</si>
  <si>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</si>
  <si>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</si>
  <si>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</si>
  <si>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</si>
  <si>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</si>
  <si>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</si>
  <si>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</si>
  <si>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</si>
  <si>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</si>
  <si>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</si>
  <si>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</si>
  <si>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</si>
  <si>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</si>
  <si>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</si>
  <si>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</si>
  <si>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</si>
  <si>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</si>
  <si>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</si>
  <si>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</si>
  <si>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</si>
  <si>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</si>
  <si>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</si>
  <si>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</si>
  <si>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</si>
  <si>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</si>
  <si>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</si>
  <si>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</si>
  <si>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</si>
  <si>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</si>
  <si>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</si>
  <si>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</si>
  <si>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</si>
  <si>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</si>
  <si>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</si>
  <si>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</si>
  <si>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</si>
  <si>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</si>
  <si>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</si>
  <si>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</si>
  <si>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</si>
  <si>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</si>
  <si>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</si>
  <si>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</si>
  <si>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</si>
  <si>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</si>
  <si>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</si>
  <si>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</si>
  <si>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</si>
  <si>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</si>
  <si>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</si>
  <si>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</si>
  <si>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</si>
  <si>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</si>
  <si>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</si>
  <si>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</si>
  <si>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</si>
  <si>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</si>
  <si>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</si>
  <si>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</si>
  <si>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</si>
  <si>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</si>
  <si>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</si>
  <si>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</si>
  <si>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</si>
  <si>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</si>
  <si>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</si>
  <si>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</si>
  <si>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</si>
  <si>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</si>
  <si>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</si>
  <si>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</si>
  <si>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</si>
  <si>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</si>
  <si>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</si>
  <si>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</si>
  <si>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</si>
  <si>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</si>
  <si>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</si>
  <si>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</si>
  <si>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</si>
  <si>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</si>
  <si>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</si>
  <si>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</si>
  <si>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</si>
  <si>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</si>
  <si>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</si>
  <si>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</si>
  <si>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</si>
  <si>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</si>
  <si>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</si>
  <si>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</si>
  <si>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</si>
  <si>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</si>
  <si>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</si>
  <si>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</si>
  <si>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</si>
  <si>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</si>
  <si>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</si>
  <si>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</si>
  <si>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</si>
  <si>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</si>
  <si>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</si>
  <si>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</si>
  <si>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</si>
  <si>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</si>
  <si>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</si>
  <si>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</si>
  <si>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</si>
  <si>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</si>
  <si>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</si>
  <si>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</si>
  <si>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</si>
  <si>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</si>
  <si>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</si>
  <si>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</si>
  <si>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</si>
  <si>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</si>
  <si>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</si>
  <si>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</si>
  <si>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</si>
  <si>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</si>
  <si>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</si>
  <si>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</si>
  <si>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</si>
  <si>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</si>
  <si>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</si>
  <si>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</si>
  <si>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</si>
  <si>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</si>
  <si>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</si>
  <si>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</si>
  <si>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</si>
  <si>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</si>
  <si>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</si>
  <si>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</si>
  <si>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</si>
  <si>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</si>
  <si>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</si>
  <si>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</si>
  <si>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</si>
  <si>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</si>
  <si>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</si>
  <si>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</si>
  <si>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</si>
  <si>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</si>
  <si>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</si>
  <si>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</si>
  <si>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</si>
  <si>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</si>
  <si>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</si>
  <si>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</si>
  <si>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</si>
  <si>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</si>
  <si>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</si>
  <si>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</si>
  <si>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</si>
  <si>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</si>
  <si>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</si>
  <si>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</si>
  <si>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</si>
  <si>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</si>
  <si>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</si>
  <si>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</si>
  <si>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</si>
  <si>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</si>
  <si>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</si>
  <si>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</si>
  <si>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</si>
  <si>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</si>
  <si>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</si>
  <si>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</si>
  <si>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</si>
  <si>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</si>
  <si>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</si>
  <si>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</si>
  <si>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</si>
  <si>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</si>
  <si>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</si>
  <si>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</si>
  <si>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</si>
  <si>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</si>
  <si>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</si>
  <si>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</si>
  <si>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</si>
  <si>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</si>
  <si>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</si>
  <si>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</si>
  <si>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</si>
  <si>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</si>
  <si>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</si>
  <si>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</si>
  <si>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</si>
  <si>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</si>
  <si>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</si>
  <si>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</si>
  <si>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</si>
  <si>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</si>
  <si>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</si>
  <si>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</si>
  <si>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</si>
  <si>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</si>
  <si>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</si>
  <si>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</si>
  <si>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</si>
  <si>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</si>
  <si>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</si>
  <si>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</si>
  <si>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</si>
  <si>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</si>
  <si>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</si>
  <si>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</si>
  <si>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</si>
  <si>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</si>
  <si>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</si>
  <si>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</si>
  <si>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</si>
  <si>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</si>
  <si>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</si>
  <si>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</si>
  <si>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</si>
  <si>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</si>
  <si>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</si>
  <si>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</si>
  <si>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</si>
  <si>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</si>
  <si>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</si>
  <si>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</si>
  <si>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</si>
  <si>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</si>
  <si>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</si>
  <si>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</si>
  <si>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</si>
  <si>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</si>
  <si>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</si>
  <si>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</si>
  <si>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</si>
  <si>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</si>
  <si>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</si>
  <si>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</si>
  <si>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</si>
  <si>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</si>
  <si>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</si>
  <si>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</si>
  <si>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</si>
  <si>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</si>
  <si>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</si>
  <si>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</si>
  <si>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</si>
  <si>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</si>
  <si>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</si>
  <si>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</si>
  <si>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</si>
  <si>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</si>
  <si>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</si>
  <si>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</si>
  <si>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</si>
  <si>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</si>
  <si>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</si>
  <si>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</si>
  <si>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</si>
  <si>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</si>
  <si>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</si>
  <si>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</si>
  <si>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</si>
  <si>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</si>
  <si>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</si>
  <si>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</si>
  <si>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</si>
  <si>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</si>
  <si>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</si>
  <si>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</si>
  <si>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</si>
  <si>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</si>
  <si>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</si>
  <si>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</si>
  <si>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</si>
  <si>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</si>
  <si>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</si>
  <si>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</si>
  <si>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</si>
  <si>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</si>
  <si>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</si>
  <si>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</si>
  <si>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</si>
  <si>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</si>
  <si>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</si>
  <si>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</si>
  <si>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</si>
  <si>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</si>
  <si>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</si>
  <si>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</si>
  <si>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</si>
  <si>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</si>
  <si>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</si>
  <si>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</si>
  <si>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</si>
  <si>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</si>
  <si>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</si>
  <si>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</si>
  <si>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</si>
  <si>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</si>
  <si>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</si>
  <si>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</si>
  <si>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</si>
  <si>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</si>
  <si>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</si>
  <si>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</si>
  <si>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</si>
  <si>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</si>
  <si>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</si>
  <si>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</si>
  <si>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</si>
  <si>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</si>
  <si>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</si>
  <si>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</si>
  <si>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</si>
  <si>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</si>
  <si>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</si>
  <si>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</si>
  <si>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</si>
  <si>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</si>
  <si>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</si>
  <si>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</si>
  <si>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</si>
  <si>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</si>
  <si>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</si>
  <si>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</si>
  <si>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</si>
  <si>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</si>
  <si>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</si>
  <si>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</si>
  <si>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</si>
  <si>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</si>
  <si>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</si>
  <si>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</si>
  <si>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</si>
  <si>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</si>
  <si>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</si>
  <si>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</si>
  <si>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</si>
  <si>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</si>
  <si>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</si>
  <si>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</si>
  <si>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</si>
  <si>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</si>
  <si>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</si>
  <si>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</si>
  <si>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</si>
  <si>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</si>
  <si>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</si>
  <si>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</si>
  <si>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</si>
  <si>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</si>
  <si>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</si>
  <si>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</si>
  <si>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</si>
  <si>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</si>
  <si>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</si>
  <si>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</si>
  <si>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</si>
  <si>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</si>
  <si>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</si>
  <si>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</si>
  <si>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</si>
  <si>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</si>
  <si>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</si>
  <si>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</si>
  <si>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</si>
  <si>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</si>
  <si>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</si>
  <si>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</si>
  <si>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</si>
  <si>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</si>
  <si>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</si>
  <si>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</si>
  <si>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</si>
  <si>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</si>
  <si>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</si>
  <si>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</si>
  <si>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</si>
  <si>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</si>
  <si>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</si>
  <si>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</si>
  <si>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</si>
  <si>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</si>
  <si>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</si>
  <si>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</si>
  <si>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</si>
  <si>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</si>
  <si>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</si>
  <si>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</si>
  <si>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</si>
  <si>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</si>
  <si>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</si>
  <si>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</si>
  <si>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</si>
  <si>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</si>
  <si>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</si>
  <si>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</si>
  <si>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</si>
  <si>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</si>
  <si>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</si>
  <si>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</si>
  <si>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</si>
  <si>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</si>
  <si>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</si>
  <si>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</si>
  <si>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</si>
  <si>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</si>
  <si>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</si>
  <si>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</si>
  <si>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</si>
  <si>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</si>
  <si>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</si>
  <si>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</si>
  <si>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</si>
  <si>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</si>
  <si>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</si>
  <si>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</si>
  <si>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</si>
  <si>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</si>
  <si>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</si>
  <si>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</si>
  <si>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</si>
  <si>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</si>
  <si>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</si>
  <si>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</si>
  <si>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</si>
  <si>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</si>
  <si>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</si>
  <si>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</si>
  <si>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</si>
  <si>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</si>
  <si>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</si>
  <si>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</si>
  <si>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</si>
  <si>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</si>
  <si>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</si>
  <si>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</si>
  <si>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</si>
  <si>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</si>
  <si>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</si>
  <si>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</si>
  <si>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</si>
  <si>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</si>
  <si>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</si>
  <si>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</si>
  <si>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</si>
  <si>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</si>
  <si>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</si>
  <si>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</si>
  <si>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</si>
  <si>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</si>
  <si>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</si>
  <si>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</si>
  <si>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</si>
  <si>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</si>
  <si>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</si>
  <si>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</si>
  <si>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</si>
  <si>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</si>
  <si>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</si>
  <si>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</si>
  <si>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</si>
  <si>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</si>
  <si>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</si>
  <si>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</si>
  <si>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</si>
  <si>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</si>
  <si>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</si>
  <si>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</si>
  <si>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</si>
  <si>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</si>
  <si>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</si>
  <si>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</si>
  <si>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</si>
  <si>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</si>
  <si>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</si>
  <si>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</si>
  <si>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</si>
  <si>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</si>
  <si>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</si>
  <si>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</si>
  <si>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</si>
  <si>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</si>
  <si>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</si>
  <si>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</si>
  <si>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</si>
  <si>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</si>
  <si>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</si>
  <si>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</si>
  <si>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</si>
  <si>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</si>
  <si>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</si>
  <si>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</si>
  <si>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</si>
  <si>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</si>
  <si>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</si>
  <si>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</si>
  <si>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</si>
  <si>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</si>
  <si>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</si>
  <si>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</si>
  <si>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</si>
  <si>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</si>
  <si>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</si>
  <si>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</si>
  <si>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</si>
  <si>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</si>
  <si>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</si>
  <si>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</si>
  <si>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</si>
  <si>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</si>
  <si>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</si>
  <si>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</si>
  <si>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</si>
  <si>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</si>
  <si>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</si>
  <si>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</si>
  <si>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</si>
  <si>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</si>
  <si>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</si>
  <si>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</si>
  <si>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</si>
  <si>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</si>
  <si>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</si>
  <si>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</si>
  <si>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</si>
  <si>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</si>
  <si>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</si>
  <si>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</si>
  <si>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</si>
  <si>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</si>
  <si>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</si>
  <si>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</si>
  <si>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</si>
  <si>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</si>
  <si>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</si>
  <si>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</si>
  <si>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</si>
  <si>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</si>
  <si>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</si>
  <si>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</si>
  <si>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</si>
  <si>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</si>
  <si>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</si>
  <si>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</si>
  <si>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</si>
  <si>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</si>
  <si>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</si>
  <si>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</si>
  <si>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</si>
  <si>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</si>
  <si>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</si>
  <si>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</si>
  <si>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</si>
  <si>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</si>
  <si>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</si>
  <si>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</si>
  <si>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</si>
  <si>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</si>
  <si>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</si>
  <si>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</si>
  <si>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</si>
  <si>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</si>
  <si>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</si>
  <si>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</si>
  <si>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</si>
  <si>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</si>
  <si>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</si>
  <si>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</si>
  <si>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</si>
  <si>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</si>
  <si>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</si>
  <si>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</si>
  <si>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</si>
  <si>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</si>
  <si>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</si>
  <si>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</si>
  <si>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</si>
  <si>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</si>
  <si>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</si>
  <si>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</si>
  <si>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</si>
  <si>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</si>
  <si>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</si>
  <si>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</si>
  <si>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</si>
  <si>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</si>
  <si>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</si>
  <si>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</si>
  <si>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</si>
  <si>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</si>
  <si>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</si>
  <si>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</si>
  <si>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</si>
  <si>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</si>
  <si>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</si>
  <si>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</si>
  <si>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</si>
  <si>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</si>
  <si>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</si>
  <si>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</si>
  <si>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</si>
  <si>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</si>
  <si>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</si>
  <si>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</si>
  <si>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</si>
  <si>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</si>
  <si>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</si>
  <si>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</si>
  <si>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</si>
  <si>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</si>
  <si>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</si>
  <si>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</si>
  <si>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</si>
  <si>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</si>
  <si>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</si>
  <si>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</si>
  <si>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</si>
  <si>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</si>
  <si>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</si>
  <si>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</si>
  <si>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</si>
  <si>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</si>
  <si>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</si>
  <si>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</si>
  <si>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</si>
  <si>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</si>
  <si>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</si>
  <si>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</si>
  <si>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</si>
  <si>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</si>
  <si>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</si>
  <si>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</si>
  <si>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</si>
  <si>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</si>
  <si>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</si>
  <si>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</si>
  <si>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</si>
  <si>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</si>
  <si>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</si>
  <si>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</si>
  <si>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</si>
  <si>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</si>
  <si>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</si>
  <si>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</si>
  <si>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</si>
  <si>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</si>
  <si>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</si>
  <si>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</si>
  <si>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</si>
  <si>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</si>
  <si>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</si>
  <si>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</si>
  <si>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</si>
  <si>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</si>
  <si>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</si>
  <si>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</si>
  <si>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</si>
  <si>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</si>
  <si>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</si>
  <si>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</si>
  <si>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</si>
  <si>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</si>
  <si>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</si>
  <si>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</si>
  <si>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</si>
  <si>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</si>
  <si>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</si>
  <si>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</si>
  <si>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</si>
  <si>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</si>
  <si>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</si>
  <si>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</si>
  <si>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</si>
  <si>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</si>
  <si>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</si>
  <si>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</si>
  <si>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</si>
  <si>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</si>
  <si>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</si>
  <si>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</si>
  <si>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</si>
  <si>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</si>
  <si>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</si>
  <si>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</si>
  <si>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</si>
  <si>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</si>
  <si>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</si>
  <si>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</si>
  <si>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</si>
  <si>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</si>
  <si>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</si>
  <si>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</si>
  <si>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</si>
  <si>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</si>
  <si>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</si>
  <si>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</si>
  <si>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</si>
  <si>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</si>
  <si>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</si>
  <si>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</si>
  <si>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</si>
  <si>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</si>
  <si>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</si>
  <si>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</si>
  <si>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</si>
  <si>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</si>
  <si>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</si>
  <si>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</si>
  <si>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</si>
  <si>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</si>
  <si>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</si>
  <si>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</si>
  <si>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</si>
  <si>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</si>
  <si>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</si>
  <si>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</si>
  <si>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</si>
  <si>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</si>
  <si>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</si>
  <si>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</si>
  <si>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</si>
  <si>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</si>
  <si>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</si>
  <si>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</si>
  <si>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</si>
  <si>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</si>
  <si>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</si>
  <si>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</si>
  <si>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</si>
  <si>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</si>
  <si>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</si>
  <si>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</si>
  <si>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</si>
  <si>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</si>
  <si>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</si>
  <si>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</si>
  <si>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</si>
  <si>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</si>
  <si>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</si>
  <si>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</si>
  <si>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</si>
  <si>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</si>
  <si>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</si>
  <si>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</si>
  <si>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</si>
  <si>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</si>
  <si>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</si>
  <si>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</si>
  <si>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</si>
  <si>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</si>
  <si>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</si>
  <si>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</si>
  <si>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</si>
  <si>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</si>
  <si>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</si>
  <si>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</si>
  <si>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</si>
  <si>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</si>
  <si>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</si>
  <si>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</si>
  <si>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</si>
  <si>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</si>
  <si>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</si>
  <si>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</si>
  <si>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</si>
  <si>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</si>
  <si>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</si>
  <si>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</si>
  <si>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</si>
  <si>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</si>
  <si>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</si>
  <si>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</si>
  <si>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</si>
  <si>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</si>
  <si>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</si>
  <si>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</si>
  <si>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</si>
  <si>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</si>
  <si>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</si>
  <si>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</si>
  <si>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</si>
  <si>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</si>
  <si>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</si>
  <si>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</si>
  <si>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</si>
  <si>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</si>
  <si>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</si>
  <si>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</si>
  <si>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</si>
  <si>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</si>
  <si>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</si>
  <si>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</si>
  <si>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</si>
  <si>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</si>
  <si>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</si>
  <si>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</si>
  <si>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</si>
  <si>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</si>
  <si>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</si>
  <si>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</si>
  <si>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</si>
  <si>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</si>
  <si>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</si>
  <si>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</si>
  <si>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</si>
  <si>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</si>
  <si>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</si>
  <si>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</si>
  <si>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</si>
  <si>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</si>
  <si>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</si>
  <si>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</si>
  <si>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</si>
  <si>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</si>
  <si>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</si>
  <si>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</si>
  <si>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</si>
  <si>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</si>
  <si>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</si>
  <si>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</si>
  <si>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</si>
  <si>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</si>
  <si>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</si>
  <si>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</si>
  <si>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</si>
  <si>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</si>
  <si>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</si>
  <si>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</si>
  <si>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</si>
  <si>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</si>
  <si>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</si>
  <si>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</si>
  <si>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</si>
  <si>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</si>
  <si>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</si>
  <si>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</si>
  <si>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</si>
  <si>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</si>
  <si>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</si>
  <si>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</si>
  <si>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</si>
  <si>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</si>
  <si>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</si>
  <si>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</si>
  <si>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</si>
  <si>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</si>
  <si>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</si>
  <si>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</si>
  <si>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</si>
  <si>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</si>
  <si>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</si>
  <si>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</si>
  <si>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</si>
  <si>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</si>
  <si>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</si>
  <si>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</si>
  <si>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</si>
  <si>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</si>
  <si>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</si>
  <si>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</si>
  <si>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</si>
  <si>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</si>
  <si>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</si>
  <si>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</si>
  <si>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</si>
  <si>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</si>
  <si>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</si>
  <si>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</si>
  <si>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</si>
  <si>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</si>
  <si>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</si>
  <si>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</si>
  <si>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</si>
  <si>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</si>
  <si>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</si>
  <si>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</si>
  <si>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</si>
  <si>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</si>
  <si>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</si>
  <si>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</si>
  <si>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</si>
  <si>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</si>
  <si>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</si>
  <si>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</si>
  <si>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</si>
  <si>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</si>
  <si>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</si>
  <si>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</si>
  <si>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</si>
  <si>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</si>
  <si>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</si>
  <si>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</si>
  <si>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</si>
  <si>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</si>
  <si>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</si>
  <si>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</si>
  <si>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</si>
  <si>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</si>
  <si>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</si>
  <si>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</si>
  <si>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</si>
  <si>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</si>
  <si>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</si>
  <si>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</si>
  <si>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</si>
  <si>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</si>
  <si>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</si>
  <si>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</si>
  <si>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</si>
  <si>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</si>
  <si>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</si>
  <si>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</si>
  <si>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</si>
  <si>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</si>
  <si>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</si>
  <si>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</si>
  <si>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</si>
  <si>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</si>
  <si>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</si>
  <si>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</si>
  <si>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</si>
  <si>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</si>
  <si>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</si>
  <si>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</si>
  <si>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</si>
  <si>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</si>
  <si>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</si>
  <si>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</si>
  <si>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</si>
  <si>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</si>
  <si>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</si>
  <si>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</si>
  <si>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</si>
  <si>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</si>
  <si>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</si>
  <si>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</si>
  <si>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</si>
  <si>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</si>
  <si>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</si>
  <si>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</si>
  <si>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</si>
  <si>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</si>
  <si>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</si>
  <si>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</si>
  <si>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</si>
  <si>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</si>
  <si>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</si>
  <si>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</si>
  <si>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</si>
  <si>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</si>
  <si>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</si>
  <si>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</si>
  <si>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</si>
  <si>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</si>
  <si>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</si>
  <si>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</si>
  <si>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</si>
  <si>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</si>
  <si>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</si>
  <si>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</si>
  <si>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</si>
  <si>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</si>
  <si>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</si>
  <si>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</si>
  <si>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</si>
  <si>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</si>
  <si>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</si>
  <si>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</si>
  <si>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</si>
  <si>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</si>
  <si>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</si>
  <si>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</si>
  <si>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</si>
  <si>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</si>
  <si>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</si>
  <si>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</si>
  <si>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</si>
  <si>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</si>
  <si>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</si>
  <si>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</si>
  <si>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</si>
  <si>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</si>
  <si>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</si>
  <si>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</si>
  <si>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</si>
  <si>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</si>
  <si>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</si>
  <si>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</si>
  <si>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</si>
  <si>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</si>
  <si>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</si>
  <si>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</si>
  <si>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</si>
  <si>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</si>
  <si>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</si>
  <si>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</si>
  <si>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</si>
  <si>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</si>
  <si>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</si>
  <si>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</si>
  <si>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</si>
  <si>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</si>
  <si>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</si>
  <si>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</si>
  <si>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</si>
  <si>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</si>
  <si>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</si>
  <si>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</si>
  <si>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</si>
  <si>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</si>
  <si>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</si>
  <si>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</si>
  <si>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</si>
  <si>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</si>
  <si>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</si>
  <si>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</si>
  <si>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</si>
  <si>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</si>
  <si>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</si>
  <si>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</si>
  <si>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</si>
  <si>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</si>
  <si>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</si>
  <si>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</si>
  <si>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</si>
  <si>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</si>
  <si>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</si>
  <si>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</si>
  <si>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</si>
  <si>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</si>
  <si>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</si>
  <si>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</si>
  <si>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</si>
  <si>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</si>
  <si>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</si>
  <si>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</si>
  <si>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</si>
  <si>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</si>
  <si>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</si>
  <si>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</si>
  <si>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</si>
  <si>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</si>
  <si>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</si>
  <si>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</si>
  <si>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</si>
  <si>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</si>
  <si>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</si>
  <si>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</si>
  <si>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</si>
  <si>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</si>
  <si>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</si>
  <si>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</si>
  <si>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</si>
  <si>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</si>
  <si>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</si>
  <si>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</si>
  <si>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</si>
  <si>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</si>
  <si>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</si>
  <si>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</si>
  <si>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</si>
  <si>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</si>
  <si>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</si>
  <si>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</si>
  <si>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</si>
  <si>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</si>
  <si>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</si>
  <si>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</si>
  <si>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</si>
  <si>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</si>
  <si>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</si>
  <si>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</si>
  <si>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</si>
  <si>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</si>
  <si>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</si>
  <si>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</si>
  <si>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</si>
  <si>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</si>
  <si>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</si>
  <si>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</si>
  <si>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</si>
  <si>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</si>
  <si>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</si>
  <si>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</si>
  <si>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</si>
  <si>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</si>
  <si>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</si>
  <si>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</si>
  <si>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</si>
  <si>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</si>
  <si>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</si>
  <si>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</si>
  <si>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</si>
  <si>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</si>
  <si>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</si>
  <si>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</si>
  <si>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</si>
  <si>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</si>
  <si>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</si>
  <si>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</si>
  <si>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</si>
  <si>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</si>
  <si>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</si>
  <si>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</si>
  <si>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</si>
  <si>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</si>
  <si>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</si>
  <si>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</si>
  <si>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</si>
  <si>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</si>
  <si>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</si>
  <si>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</si>
  <si>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</si>
  <si>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</si>
  <si>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</si>
  <si>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</si>
  <si>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</si>
  <si>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</si>
  <si>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</si>
  <si>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</si>
  <si>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</si>
  <si>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</si>
  <si>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</si>
  <si>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</si>
  <si>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</si>
  <si>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</si>
  <si>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</si>
  <si>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</si>
  <si>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</si>
  <si>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</si>
  <si>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</si>
  <si>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</si>
  <si>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</si>
  <si>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</si>
  <si>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</si>
  <si>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</si>
  <si>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</si>
  <si>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</si>
  <si>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</si>
  <si>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</si>
  <si>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</si>
  <si>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</si>
  <si>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</si>
  <si>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</si>
  <si>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</si>
  <si>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</si>
  <si>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</si>
  <si>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</si>
  <si>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</si>
  <si>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</si>
  <si>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</si>
  <si>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</si>
  <si>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</si>
  <si>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</si>
  <si>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</si>
  <si>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</si>
  <si>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</si>
  <si>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</si>
  <si>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</si>
  <si>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</si>
  <si>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</si>
  <si>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</si>
  <si>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</si>
  <si>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</si>
  <si>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</si>
  <si>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</si>
  <si>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</si>
  <si>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</si>
  <si>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</si>
  <si>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</si>
  <si>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</si>
  <si>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</si>
  <si>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</si>
  <si>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</si>
  <si>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</si>
  <si>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</si>
  <si>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</si>
  <si>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</si>
  <si>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</si>
  <si>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</si>
  <si>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</si>
  <si>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</si>
  <si>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</si>
  <si>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</si>
  <si>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</si>
  <si>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</si>
  <si>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</si>
  <si>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</si>
  <si>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</si>
  <si>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</si>
  <si>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</si>
  <si>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</si>
  <si>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</si>
  <si>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</si>
  <si>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</si>
  <si>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</si>
  <si>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</si>
  <si>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</si>
  <si>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</si>
  <si>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</si>
  <si>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</si>
  <si>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</si>
  <si>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</si>
  <si>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</si>
  <si>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</si>
  <si>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</si>
  <si>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</si>
  <si>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</si>
  <si>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</si>
  <si>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</si>
  <si>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</si>
  <si>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</si>
  <si>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</si>
  <si>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</si>
  <si>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</si>
  <si>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</si>
  <si>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</si>
  <si>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</si>
  <si>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</si>
  <si>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</si>
  <si>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</si>
  <si>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</si>
  <si>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</si>
  <si>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</si>
  <si>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</si>
  <si>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</si>
  <si>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</si>
  <si>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</si>
  <si>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</si>
  <si>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</si>
  <si>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</si>
  <si>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</si>
  <si>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</si>
  <si>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</si>
  <si>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</si>
  <si>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</si>
  <si>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</si>
  <si>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</si>
  <si>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</si>
  <si>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</si>
  <si>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</si>
  <si>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</si>
  <si>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</si>
  <si>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</si>
  <si>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</si>
  <si>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</si>
  <si>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</si>
  <si>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</si>
  <si>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</si>
  <si>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</si>
  <si>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</si>
  <si>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</si>
  <si>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</si>
  <si>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</si>
  <si>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</si>
  <si>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</si>
  <si>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</si>
  <si>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</si>
  <si>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</si>
  <si>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</si>
  <si>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</si>
  <si>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</si>
  <si>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</si>
  <si>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</si>
  <si>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</si>
  <si>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</si>
  <si>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</si>
  <si>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</si>
  <si>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</si>
  <si>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</si>
  <si>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</si>
  <si>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</si>
  <si>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</si>
  <si>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</si>
  <si>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</si>
  <si>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</si>
  <si>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</si>
  <si>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</si>
  <si>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</si>
  <si>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</si>
  <si>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</si>
  <si>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</si>
  <si>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</si>
  <si>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</si>
  <si>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</si>
  <si>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</si>
  <si>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</si>
  <si>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</si>
  <si>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</si>
  <si>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</si>
  <si>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</si>
  <si>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</si>
  <si>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</si>
  <si>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</si>
  <si>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</si>
  <si>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</si>
  <si>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</si>
  <si>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</si>
  <si>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</si>
  <si>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</si>
  <si>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</si>
  <si>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</si>
  <si>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</si>
  <si>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</si>
  <si>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</si>
  <si>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</si>
  <si>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</si>
  <si>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</si>
  <si>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</si>
  <si>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</si>
  <si>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</si>
  <si>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</si>
  <si>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</si>
  <si>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</si>
  <si>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</si>
  <si>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</si>
  <si>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</si>
  <si>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</si>
  <si>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</si>
  <si>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</si>
  <si>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</si>
  <si>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</si>
  <si>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</si>
  <si>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</si>
  <si>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</si>
  <si>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</si>
  <si>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</si>
  <si>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</si>
  <si>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</si>
  <si>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</si>
  <si>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</si>
  <si>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</si>
  <si>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</si>
  <si>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</si>
  <si>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</si>
  <si>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</si>
  <si>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</si>
  <si>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</si>
  <si>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</si>
  <si>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</si>
  <si>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</si>
  <si>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</si>
  <si>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</si>
  <si>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</si>
  <si>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</si>
  <si>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</si>
  <si>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</si>
  <si>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</si>
  <si>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</si>
  <si>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</si>
  <si>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</si>
  <si>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</si>
  <si>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</si>
  <si>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</si>
  <si>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</si>
  <si>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</si>
  <si>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</si>
  <si>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</si>
  <si>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</si>
  <si>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</si>
  <si>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</si>
  <si>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</si>
  <si>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</si>
  <si>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</si>
  <si>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</si>
  <si>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</si>
  <si>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</si>
  <si>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</si>
  <si>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</si>
  <si>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</si>
  <si>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</si>
  <si>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</si>
  <si>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</si>
  <si>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</si>
  <si>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</si>
  <si>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</si>
  <si>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</si>
  <si>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</si>
  <si>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</si>
  <si>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</si>
  <si>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</si>
  <si>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</si>
  <si>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</si>
  <si>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</si>
  <si>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</si>
  <si>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</si>
  <si>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</si>
  <si>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</si>
  <si>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</si>
  <si>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</si>
  <si>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</si>
  <si>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</si>
  <si>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</si>
  <si>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</si>
  <si>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</si>
  <si>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</si>
  <si>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</si>
  <si>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</si>
  <si>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</si>
  <si>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</si>
  <si>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</si>
  <si>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</si>
  <si>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</si>
  <si>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</si>
  <si>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</si>
  <si>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</si>
  <si>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</si>
  <si>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</si>
  <si>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</si>
  <si>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</si>
  <si>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</si>
  <si>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</si>
  <si>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</si>
  <si>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</si>
  <si>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</si>
  <si>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</si>
  <si>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</si>
  <si>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</si>
  <si>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</si>
  <si>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</si>
  <si>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</si>
  <si>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</si>
  <si>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</si>
  <si>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</si>
  <si>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</si>
  <si>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</si>
  <si>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</si>
  <si>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</si>
  <si>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</si>
  <si>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</si>
  <si>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</si>
  <si>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</si>
  <si>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</si>
  <si>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</si>
  <si>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</si>
  <si>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</si>
  <si>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</si>
  <si>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</si>
  <si>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</si>
  <si>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</si>
  <si>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</si>
  <si>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</si>
  <si>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</si>
  <si>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</si>
  <si>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</si>
  <si>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</si>
  <si>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</si>
  <si>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</si>
  <si>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</si>
  <si>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</si>
  <si>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</si>
  <si>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</si>
  <si>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</si>
  <si>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</si>
  <si>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</si>
  <si>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</si>
  <si>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</si>
  <si>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</si>
  <si>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</si>
  <si>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</si>
  <si>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</si>
  <si>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</si>
  <si>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</si>
  <si>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</si>
  <si>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</si>
  <si>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</si>
  <si>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</si>
  <si>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</si>
  <si>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</si>
  <si>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</si>
  <si>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</si>
  <si>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</si>
  <si>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</si>
  <si>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</si>
  <si>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</si>
  <si>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</si>
  <si>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</si>
  <si>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</si>
  <si>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</si>
  <si>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</si>
  <si>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</si>
  <si>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</si>
  <si>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</si>
  <si>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</si>
  <si>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</si>
  <si>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</si>
  <si>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</si>
  <si>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</si>
  <si>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</si>
  <si>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</si>
  <si>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</si>
  <si>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</si>
  <si>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</si>
  <si>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</si>
  <si>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</si>
  <si>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</si>
  <si>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</si>
  <si>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</si>
  <si>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</si>
  <si>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</si>
  <si>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</si>
  <si>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</si>
  <si>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</si>
  <si>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</si>
  <si>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</si>
  <si>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</si>
  <si>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</si>
  <si>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</si>
  <si>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</si>
  <si>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</si>
  <si>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</si>
  <si>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</si>
  <si>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</si>
  <si>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</si>
  <si>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</si>
  <si>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</si>
  <si>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</si>
  <si>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</si>
  <si>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</si>
  <si>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</si>
  <si>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</si>
  <si>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</si>
  <si>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</si>
  <si>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</si>
  <si>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</si>
  <si>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</si>
  <si>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</si>
  <si>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</si>
  <si>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</si>
  <si>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</si>
  <si>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</si>
  <si>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</si>
  <si>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</si>
  <si>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</si>
  <si>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</si>
  <si>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</si>
  <si>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</si>
  <si>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</si>
  <si>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</si>
  <si>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</si>
  <si>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</si>
  <si>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</si>
  <si>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</si>
  <si>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</si>
  <si>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</si>
  <si>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</si>
  <si>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</si>
  <si>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</si>
  <si>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</si>
  <si>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</si>
  <si>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</si>
  <si>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</si>
  <si>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</si>
  <si>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</si>
  <si>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</si>
  <si>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</si>
  <si>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</si>
  <si>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</si>
  <si>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</si>
  <si>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</si>
  <si>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</si>
  <si>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</si>
  <si>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</si>
  <si>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</si>
  <si>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</si>
  <si>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</si>
  <si>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</si>
  <si>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</si>
  <si>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</si>
  <si>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</si>
  <si>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</si>
  <si>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</si>
  <si>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</si>
  <si>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</si>
  <si>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</si>
  <si>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</si>
  <si>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</si>
  <si>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</si>
  <si>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</si>
  <si>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</si>
  <si>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</si>
  <si>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</si>
  <si>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</si>
  <si>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</si>
  <si>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</si>
  <si>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</si>
  <si>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</si>
  <si>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</si>
  <si>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</si>
  <si>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</si>
  <si>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</si>
  <si>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</si>
  <si>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</si>
  <si>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</si>
  <si>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</si>
  <si>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</si>
  <si>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</si>
  <si>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</si>
  <si>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</si>
  <si>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</si>
  <si>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</si>
  <si>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</si>
  <si>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</si>
  <si>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</si>
  <si>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</si>
  <si>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</si>
  <si>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</si>
  <si>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</si>
  <si>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</si>
  <si>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</si>
  <si>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</si>
  <si>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</si>
  <si>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</si>
  <si>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</si>
  <si>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</si>
  <si>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</si>
  <si>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</si>
  <si>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</si>
  <si>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</si>
  <si>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</si>
  <si>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</si>
  <si>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</si>
  <si>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</si>
  <si>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</si>
  <si>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</si>
  <si>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</si>
  <si>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</si>
  <si>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</si>
  <si>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</si>
  <si>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</si>
  <si>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</si>
  <si>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</si>
  <si>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</si>
  <si>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</si>
  <si>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</si>
  <si>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</si>
  <si>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</si>
  <si>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</si>
  <si>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</si>
  <si>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</si>
  <si>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</si>
  <si>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</si>
  <si>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</si>
  <si>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</si>
  <si>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</si>
  <si>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</si>
  <si>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</si>
  <si>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</si>
  <si>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</si>
  <si>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</si>
  <si>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</si>
  <si>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</si>
  <si>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</si>
  <si>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</si>
  <si>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</si>
  <si>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</si>
  <si>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</si>
  <si>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</si>
  <si>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</si>
  <si>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</si>
  <si>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</si>
  <si>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</si>
  <si>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</si>
  <si>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</si>
  <si>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</si>
  <si>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</si>
  <si>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</si>
  <si>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</si>
  <si>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</si>
  <si>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</si>
  <si>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</si>
  <si>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</si>
  <si>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</si>
  <si>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</si>
  <si>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</si>
  <si>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</si>
  <si>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</si>
  <si>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</si>
  <si>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</si>
  <si>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</si>
  <si>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</si>
  <si>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</si>
  <si>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</si>
  <si>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</si>
  <si>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</si>
  <si>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</si>
  <si>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</si>
  <si>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</si>
  <si>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</si>
  <si>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</si>
  <si>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</si>
  <si>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</si>
  <si>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</si>
  <si>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</si>
  <si>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</si>
  <si>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</si>
  <si>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</si>
  <si>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</si>
  <si>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</si>
  <si>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</si>
  <si>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</si>
  <si>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</si>
  <si>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</si>
  <si>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</si>
  <si>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</si>
  <si>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</si>
  <si>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</si>
  <si>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</si>
  <si>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</si>
  <si>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</si>
  <si>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</si>
  <si>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</si>
  <si>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</si>
  <si>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</si>
  <si>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</si>
  <si>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</si>
  <si>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</si>
  <si>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</si>
  <si>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</si>
  <si>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</si>
  <si>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</si>
  <si>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</si>
  <si>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</si>
  <si>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</si>
  <si>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</si>
  <si>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</si>
  <si>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</si>
  <si>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</si>
  <si>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</si>
  <si>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</si>
  <si>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</si>
  <si>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</si>
  <si>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</si>
  <si>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</si>
  <si>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</si>
  <si>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</si>
  <si>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</si>
  <si>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</si>
  <si>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</si>
  <si>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</si>
  <si>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</si>
  <si>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</si>
  <si>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</si>
  <si>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</si>
  <si>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</si>
  <si>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</si>
  <si>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</si>
  <si>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</si>
  <si>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</si>
  <si>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</si>
  <si>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</si>
  <si>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</si>
  <si>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</si>
  <si>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</si>
  <si>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</si>
  <si>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</si>
  <si>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</si>
  <si>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</si>
  <si>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</si>
  <si>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</si>
  <si>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</si>
  <si>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</si>
  <si>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</si>
  <si>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</si>
  <si>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</si>
  <si>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</si>
  <si>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</si>
  <si>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</si>
  <si>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</si>
  <si>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</si>
  <si>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</si>
  <si>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</si>
  <si>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</si>
  <si>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</si>
  <si>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</si>
  <si>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</si>
  <si>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</si>
  <si>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</si>
  <si>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</si>
  <si>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</si>
  <si>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</si>
  <si>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</si>
  <si>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</si>
  <si>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</si>
  <si>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</si>
  <si>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</si>
  <si>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</si>
  <si>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</si>
  <si>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</si>
  <si>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</si>
  <si>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</si>
  <si>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</si>
  <si>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</si>
  <si>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</si>
  <si>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</si>
  <si>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</si>
  <si>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</si>
  <si>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</si>
  <si>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</si>
  <si>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</si>
  <si>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</si>
  <si>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</si>
  <si>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</si>
  <si>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</si>
  <si>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</si>
  <si>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</si>
  <si>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</si>
  <si>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</si>
  <si>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</si>
  <si>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</si>
  <si>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</si>
  <si>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</si>
  <si>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</si>
  <si>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</si>
  <si>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</si>
  <si>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</si>
  <si>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</si>
  <si>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</si>
  <si>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</si>
  <si>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</si>
  <si>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</si>
  <si>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</si>
  <si>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</si>
  <si>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</si>
  <si>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</si>
  <si>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</si>
  <si>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</si>
  <si>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</si>
  <si>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</si>
  <si>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</si>
  <si>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</si>
  <si>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</si>
  <si>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</si>
  <si>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</si>
  <si>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</si>
  <si>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</si>
  <si>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</si>
  <si>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</si>
  <si>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</si>
  <si>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</si>
  <si>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</si>
  <si>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</si>
  <si>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</si>
  <si>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</si>
  <si>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</si>
  <si>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</si>
  <si>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</si>
  <si>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</si>
  <si>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</si>
  <si>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</si>
  <si>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</si>
  <si>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</si>
  <si>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</si>
  <si>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</si>
  <si>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</si>
  <si>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</si>
  <si>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</si>
  <si>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</si>
  <si>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</si>
  <si>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</si>
  <si>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</si>
  <si>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</si>
  <si>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</si>
  <si>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</si>
  <si>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</si>
  <si>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</si>
  <si>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</si>
  <si>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</si>
  <si>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</si>
  <si>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</si>
  <si>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</si>
  <si>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</si>
  <si>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</si>
  <si>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</si>
  <si>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</si>
  <si>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</si>
  <si>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</si>
  <si>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</si>
  <si>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</si>
  <si>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</si>
  <si>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</si>
  <si>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</si>
  <si>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</si>
  <si>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</si>
  <si>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</si>
  <si>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</si>
  <si>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</si>
  <si>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</si>
  <si>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</si>
  <si>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</si>
  <si>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</si>
  <si>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</si>
  <si>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</si>
  <si>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</si>
  <si>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</si>
  <si>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</si>
  <si>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</si>
  <si>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</si>
  <si>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</si>
  <si>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</si>
  <si>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</si>
  <si>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</si>
  <si>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</si>
  <si>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</si>
  <si>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</si>
  <si>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</si>
  <si>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</si>
  <si>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</si>
  <si>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</si>
  <si>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</si>
  <si>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</si>
  <si>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</si>
  <si>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</si>
  <si>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</si>
  <si>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</si>
  <si>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</si>
  <si>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</si>
  <si>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</si>
  <si>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</si>
  <si>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</si>
  <si>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</si>
  <si>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</si>
  <si>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</si>
  <si>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</si>
  <si>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</si>
  <si>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</si>
  <si>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</si>
  <si>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</si>
  <si>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</si>
  <si>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</si>
  <si>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</si>
  <si>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</si>
  <si>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</si>
  <si>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</si>
  <si>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</si>
  <si>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</si>
  <si>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</si>
  <si>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</si>
  <si>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</si>
  <si>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</si>
  <si>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</si>
  <si>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</si>
  <si>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</si>
  <si>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</si>
  <si>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</si>
  <si>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</si>
  <si>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</si>
  <si>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</si>
  <si>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</si>
  <si>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</si>
  <si>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</si>
  <si>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</si>
  <si>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</si>
  <si>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</si>
  <si>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</si>
  <si>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</si>
  <si>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</si>
  <si>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</si>
  <si>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</si>
  <si>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</si>
  <si>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</si>
  <si>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</si>
  <si>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</si>
  <si>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</si>
  <si>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</si>
  <si>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</si>
  <si>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</si>
  <si>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</si>
  <si>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</si>
  <si>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</si>
  <si>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</si>
  <si>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</si>
  <si>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</si>
  <si>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</si>
  <si>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</si>
  <si>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</si>
  <si>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</si>
  <si>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</si>
  <si>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</si>
  <si>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</si>
  <si>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</si>
  <si>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</si>
  <si>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</si>
  <si>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</si>
  <si>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</si>
  <si>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</si>
  <si>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</si>
  <si>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</si>
  <si>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</si>
  <si>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</si>
  <si>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</si>
  <si>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</si>
  <si>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</si>
  <si>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</si>
  <si>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</si>
  <si>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</si>
  <si>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</si>
  <si>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</si>
  <si>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</si>
  <si>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</si>
  <si>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</si>
  <si>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</si>
  <si>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</si>
  <si>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</si>
  <si>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</si>
  <si>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</si>
  <si>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</si>
  <si>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</si>
  <si>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</si>
  <si>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</si>
  <si>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</si>
  <si>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</si>
  <si>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</si>
  <si>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</si>
  <si>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</si>
  <si>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</si>
  <si>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</si>
  <si>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</si>
  <si>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</si>
  <si>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</si>
  <si>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</si>
  <si>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</si>
  <si>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</si>
  <si>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</si>
  <si>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</si>
  <si>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</si>
  <si>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</si>
  <si>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</si>
  <si>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</si>
  <si>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</si>
  <si>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</si>
  <si>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</si>
  <si>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</si>
  <si>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</si>
  <si>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</si>
  <si>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</si>
  <si>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</si>
  <si>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</si>
  <si>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</si>
  <si>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</si>
  <si>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</si>
  <si>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</si>
  <si>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</si>
  <si>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</si>
  <si>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</si>
  <si>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</si>
  <si>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</si>
  <si>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</si>
  <si>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</si>
  <si>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</si>
  <si>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</si>
  <si>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</si>
  <si>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</si>
  <si>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</si>
  <si>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</si>
  <si>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</si>
  <si>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</si>
  <si>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</si>
  <si>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</si>
  <si>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</si>
  <si>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</si>
  <si>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</si>
  <si>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</si>
  <si>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</si>
  <si>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</si>
  <si>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</si>
  <si>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</si>
  <si>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</si>
  <si>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</si>
  <si>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</si>
  <si>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</si>
  <si>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</si>
  <si>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</si>
  <si>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</si>
  <si>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</si>
  <si>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</si>
  <si>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</si>
  <si>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</si>
  <si>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</si>
  <si>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</si>
  <si>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</si>
  <si>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</si>
  <si>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</si>
  <si>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</si>
  <si>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</si>
  <si>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</si>
  <si>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</si>
  <si>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</si>
  <si>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</si>
  <si>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</si>
  <si>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</si>
  <si>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</si>
  <si>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</si>
  <si>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</si>
  <si>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</si>
  <si>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</si>
  <si>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</si>
  <si>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</si>
  <si>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</si>
  <si>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</si>
  <si>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</si>
  <si>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</si>
  <si>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</si>
  <si>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</si>
  <si>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</si>
  <si>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</si>
  <si>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</si>
  <si>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</si>
  <si>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</si>
  <si>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</si>
  <si>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</si>
  <si>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</si>
  <si>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</si>
  <si>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</si>
  <si>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</si>
  <si>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</si>
  <si>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</si>
  <si>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</si>
  <si>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</si>
  <si>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</si>
  <si>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</si>
  <si>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</si>
  <si>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</si>
  <si>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</si>
  <si>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</si>
  <si>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</si>
  <si>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</si>
  <si>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</si>
  <si>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</si>
  <si>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</si>
  <si>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</si>
  <si>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</si>
  <si>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</si>
  <si>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</si>
  <si>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</si>
  <si>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</si>
  <si>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</si>
  <si>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</si>
  <si>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</si>
  <si>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</si>
  <si>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</si>
  <si>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</si>
  <si>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</si>
  <si>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</si>
  <si>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</si>
  <si>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</si>
  <si>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</si>
  <si>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</si>
  <si>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</si>
  <si>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</si>
  <si>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</si>
  <si>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</si>
  <si>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</si>
  <si>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</si>
  <si>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</si>
  <si>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</si>
  <si>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</si>
  <si>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</si>
  <si>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</si>
  <si>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</si>
  <si>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</si>
  <si>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</si>
  <si>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</si>
  <si>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</si>
  <si>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</si>
  <si>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</si>
  <si>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</si>
  <si>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</si>
  <si>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</si>
  <si>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</si>
  <si>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</si>
  <si>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</si>
  <si>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</si>
  <si>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</si>
  <si>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</si>
  <si>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</si>
  <si>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</si>
  <si>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</si>
  <si>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</si>
  <si>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</si>
  <si>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</si>
  <si>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</si>
  <si>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</si>
  <si>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</si>
  <si>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</si>
  <si>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</si>
  <si>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</si>
  <si>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</si>
  <si>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</si>
  <si>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</si>
  <si>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</si>
  <si>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</si>
  <si>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</si>
  <si>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</si>
  <si>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</si>
  <si>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</si>
  <si>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</si>
  <si>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</si>
  <si>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</si>
  <si>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</si>
  <si>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</si>
  <si>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</si>
  <si>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</si>
  <si>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</si>
  <si>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</si>
  <si>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</si>
  <si>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</si>
  <si>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</si>
  <si>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</si>
  <si>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</si>
  <si>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</si>
  <si>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</si>
  <si>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</si>
  <si>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</si>
  <si>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</si>
  <si>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</si>
  <si>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</si>
  <si>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</si>
  <si>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</si>
  <si>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</si>
  <si>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</si>
  <si>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</si>
  <si>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</si>
  <si>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</si>
  <si>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</si>
  <si>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</si>
  <si>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</si>
  <si>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</si>
  <si>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</si>
  <si>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</si>
  <si>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</si>
  <si>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</si>
  <si>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</si>
  <si>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</si>
  <si>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</si>
  <si>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</si>
  <si>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</si>
  <si>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</si>
  <si>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</si>
  <si>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</si>
  <si>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</si>
  <si>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</si>
  <si>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</si>
  <si>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</si>
  <si>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</si>
  <si>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</si>
  <si>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</si>
  <si>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</si>
  <si>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</si>
  <si>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</si>
  <si>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</si>
  <si>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</si>
  <si>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</si>
  <si>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</si>
  <si>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</si>
  <si>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</si>
  <si>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</si>
  <si>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</si>
  <si>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</si>
  <si>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</si>
  <si>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</si>
  <si>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</si>
  <si>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</si>
  <si>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</si>
  <si>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</si>
  <si>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</si>
  <si>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</si>
  <si>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</si>
  <si>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</si>
  <si>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</si>
  <si>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</si>
  <si>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</si>
  <si>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</si>
  <si>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</si>
  <si>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</si>
  <si>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</si>
  <si>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</si>
  <si>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</si>
  <si>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</si>
  <si>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</si>
  <si>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</si>
  <si>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</si>
  <si>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</si>
  <si>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</si>
  <si>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</si>
  <si>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</si>
  <si>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</si>
  <si>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</si>
  <si>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</si>
  <si>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</si>
  <si>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</si>
  <si>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</si>
  <si>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</si>
  <si>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</si>
  <si>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</si>
  <si>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</si>
  <si>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</si>
  <si>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</si>
  <si>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</si>
  <si>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</si>
  <si>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</si>
  <si>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</si>
  <si>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</si>
  <si>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</si>
  <si>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</si>
  <si>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</si>
  <si>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</si>
  <si>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</si>
  <si>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</si>
  <si>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</si>
  <si>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</si>
  <si>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</si>
  <si>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</si>
  <si>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</si>
  <si>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</si>
  <si>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</si>
  <si>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</si>
  <si>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</si>
  <si>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</si>
  <si>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</si>
  <si>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</si>
  <si>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</si>
  <si>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</si>
  <si>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</si>
  <si>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</si>
  <si>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</si>
  <si>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</si>
  <si>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</si>
  <si>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</si>
  <si>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</si>
  <si>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</si>
  <si>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</si>
  <si>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</si>
  <si>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</si>
  <si>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</si>
  <si>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</si>
  <si>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</si>
  <si>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</si>
  <si>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</si>
  <si>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</si>
  <si>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</si>
  <si>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</si>
  <si>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</si>
  <si>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</si>
  <si>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</si>
  <si>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</si>
  <si>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</si>
  <si>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</si>
  <si>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</si>
  <si>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</si>
  <si>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</si>
  <si>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</si>
  <si>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</si>
  <si>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</si>
  <si>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</si>
  <si>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</si>
  <si>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</si>
  <si>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</si>
  <si>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</si>
  <si>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</si>
  <si>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</si>
  <si>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</si>
  <si>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</si>
  <si>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</si>
  <si>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</si>
  <si>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</si>
  <si>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</si>
  <si>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</si>
  <si>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</si>
  <si>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</si>
  <si>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</si>
  <si>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</si>
  <si>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</si>
  <si>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</si>
  <si>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</si>
  <si>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</si>
  <si>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</si>
  <si>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</si>
  <si>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</si>
  <si>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</si>
  <si>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</si>
  <si>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</si>
  <si>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</si>
  <si>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</si>
  <si>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</si>
  <si>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</si>
  <si>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</si>
  <si>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</si>
  <si>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</si>
  <si>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</si>
  <si>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</si>
  <si>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</si>
  <si>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</si>
  <si>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</si>
  <si>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</si>
  <si>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</si>
  <si>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</si>
  <si>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</si>
  <si>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</si>
  <si>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</si>
  <si>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</si>
  <si>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</si>
  <si>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</si>
  <si>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</si>
  <si>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</si>
  <si>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</si>
  <si>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</si>
  <si>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</si>
  <si>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</si>
  <si>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</si>
  <si>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</si>
  <si>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</si>
  <si>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</si>
  <si>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</si>
  <si>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</si>
  <si>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</si>
  <si>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</si>
  <si>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</si>
  <si>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</si>
  <si>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</si>
  <si>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</si>
  <si>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</si>
  <si>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</si>
  <si>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</si>
  <si>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</si>
  <si>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</si>
  <si>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</si>
  <si>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</si>
  <si>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</si>
  <si>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</si>
  <si>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</si>
  <si>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</si>
  <si>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</si>
  <si>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</si>
  <si>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</si>
  <si>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</si>
  <si>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</si>
  <si>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</si>
  <si>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</si>
  <si>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</si>
  <si>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</si>
  <si>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</si>
  <si>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</si>
  <si>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</si>
  <si>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</si>
  <si>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</si>
  <si>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</si>
  <si>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</si>
  <si>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</si>
  <si>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</si>
  <si>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</si>
  <si>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</si>
  <si>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</si>
  <si>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</si>
  <si>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</si>
  <si>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</si>
  <si>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</si>
  <si>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</si>
  <si>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</si>
  <si>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</si>
  <si>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</si>
  <si>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</si>
  <si>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</si>
  <si>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</si>
  <si>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</si>
  <si>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</si>
  <si>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</si>
  <si>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</si>
  <si>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</si>
  <si>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</si>
  <si>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</si>
  <si>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</si>
  <si>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</si>
  <si>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</si>
  <si>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</si>
  <si>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</si>
  <si>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</si>
  <si>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</si>
  <si>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</si>
  <si>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</si>
  <si>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</si>
  <si>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</si>
  <si>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</si>
  <si>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</si>
  <si>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</si>
  <si>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</si>
  <si>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</si>
  <si>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</si>
  <si>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</si>
  <si>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</si>
  <si>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</si>
  <si>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</si>
  <si>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</si>
  <si>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</si>
  <si>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</si>
  <si>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</si>
  <si>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</si>
  <si>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</si>
  <si>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</si>
  <si>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</si>
  <si>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</si>
  <si>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</si>
  <si>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</si>
  <si>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</si>
  <si>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</si>
  <si>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</si>
  <si>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</si>
  <si>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</si>
  <si>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</si>
  <si>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</si>
  <si>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</si>
  <si>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</si>
  <si>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</si>
  <si>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</si>
  <si>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</si>
  <si>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</si>
  <si>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</si>
  <si>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</si>
  <si>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</si>
  <si>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</si>
  <si>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</si>
  <si>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</si>
  <si>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</si>
  <si>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</si>
  <si>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</si>
  <si>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</si>
  <si>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</si>
  <si>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</si>
  <si>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</si>
  <si>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</si>
  <si>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</si>
  <si>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</si>
  <si>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</si>
  <si>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</si>
  <si>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</si>
  <si>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</si>
  <si>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</si>
  <si>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</si>
  <si>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</si>
  <si>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</si>
  <si>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</si>
  <si>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</si>
  <si>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</si>
  <si>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</si>
  <si>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</si>
  <si>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</si>
  <si>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</si>
  <si>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</si>
  <si>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</si>
  <si>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</si>
  <si>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</si>
  <si>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</si>
  <si>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</si>
  <si>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</si>
  <si>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</si>
  <si>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</si>
  <si>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</si>
  <si>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</si>
  <si>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</si>
  <si>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</si>
  <si>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</si>
  <si>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</si>
  <si>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</si>
  <si>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</si>
  <si>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</si>
  <si>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</si>
  <si>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</si>
  <si>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</si>
  <si>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</si>
  <si>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</si>
  <si>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</si>
  <si>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</si>
  <si>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</si>
  <si>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</si>
  <si>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</si>
  <si>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</si>
  <si>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</si>
  <si>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</si>
  <si>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</si>
  <si>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</si>
  <si>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</si>
  <si>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</si>
  <si>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</si>
  <si>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</si>
  <si>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</si>
  <si>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</si>
  <si>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</si>
  <si>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</si>
  <si>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</si>
  <si>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</si>
  <si>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</si>
  <si>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</si>
  <si>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</si>
  <si>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</si>
  <si>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</si>
  <si>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</si>
  <si>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</si>
  <si>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</si>
  <si>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</si>
  <si>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</si>
  <si>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</si>
  <si>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</si>
  <si>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</si>
  <si>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</si>
  <si>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</si>
  <si>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</si>
  <si>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</si>
  <si>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</si>
  <si>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</si>
  <si>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</si>
  <si>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</si>
  <si>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</si>
  <si>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</si>
  <si>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</si>
  <si>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</si>
  <si>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</si>
  <si>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</si>
  <si>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</si>
  <si>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</si>
  <si>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</si>
  <si>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</si>
  <si>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</si>
  <si>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</si>
  <si>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</si>
  <si>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</si>
  <si>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</si>
  <si>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</si>
  <si>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</si>
  <si>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</si>
  <si>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</si>
  <si>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</si>
  <si>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</si>
  <si>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</si>
  <si>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</si>
  <si>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</si>
  <si>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</si>
  <si>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</si>
  <si>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</si>
  <si>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</si>
  <si>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</si>
  <si>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</si>
  <si>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</si>
  <si>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</si>
  <si>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</si>
  <si>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</si>
  <si>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</si>
  <si>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</si>
  <si>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</si>
  <si>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</si>
  <si>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</si>
  <si>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</si>
  <si>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</si>
  <si>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</si>
  <si>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</si>
  <si>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</si>
  <si>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</si>
  <si>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</si>
  <si>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</si>
  <si>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</si>
  <si>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</si>
  <si>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</si>
  <si>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</si>
  <si>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</si>
  <si>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</si>
  <si>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</si>
  <si>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</si>
  <si>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</si>
  <si>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</si>
  <si>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</si>
  <si>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</si>
  <si>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</si>
  <si>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</si>
  <si>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</si>
  <si>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</si>
  <si>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</si>
  <si>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</si>
  <si>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</si>
  <si>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</si>
  <si>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</si>
  <si>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</si>
  <si>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</si>
  <si>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</si>
  <si>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</si>
  <si>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</si>
  <si>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</si>
  <si>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</si>
  <si>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</si>
  <si>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</si>
  <si>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</si>
  <si>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</si>
  <si>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</si>
  <si>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</si>
  <si>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</si>
  <si>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</si>
  <si>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</si>
  <si>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</si>
  <si>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</si>
  <si>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</si>
  <si>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</si>
  <si>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</si>
  <si>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</si>
  <si>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</si>
  <si>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</si>
  <si>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</si>
  <si>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</si>
  <si>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</si>
  <si>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</si>
  <si>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</si>
  <si>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</si>
  <si>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</si>
  <si>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</si>
  <si>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</si>
  <si>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</si>
  <si>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</si>
  <si>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</si>
  <si>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</si>
  <si>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</si>
  <si>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</si>
  <si>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</si>
  <si>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</si>
  <si>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</si>
  <si>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</si>
  <si>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</si>
  <si>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</si>
  <si>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</si>
  <si>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</si>
  <si>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</si>
  <si>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</si>
  <si>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</si>
  <si>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</si>
  <si>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</si>
  <si>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</si>
  <si>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</si>
  <si>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</si>
  <si>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</si>
  <si>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</si>
  <si>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</si>
  <si>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</si>
  <si>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</si>
  <si>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</si>
  <si>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</si>
  <si>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</si>
  <si>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</si>
  <si>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</si>
  <si>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</si>
  <si>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</si>
  <si>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</si>
  <si>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</si>
  <si>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</si>
  <si>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</si>
  <si>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</si>
  <si>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</si>
  <si>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</si>
  <si>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</si>
  <si>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</si>
  <si>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</si>
  <si>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</si>
  <si>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</si>
  <si>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</si>
  <si>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</si>
  <si>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</si>
  <si>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</si>
  <si>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</si>
  <si>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</si>
  <si>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</si>
  <si>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</si>
  <si>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</si>
  <si>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</si>
  <si>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</si>
  <si>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</si>
  <si>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</si>
  <si>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</si>
  <si>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</si>
  <si>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</si>
  <si>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</si>
  <si>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</si>
  <si>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</si>
  <si>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</si>
  <si>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</si>
  <si>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</si>
  <si>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</si>
  <si>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</si>
  <si>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</si>
  <si>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</si>
  <si>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</si>
  <si>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</si>
  <si>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</si>
  <si>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</si>
  <si>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</si>
  <si>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</si>
  <si>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</si>
  <si>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</si>
  <si>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</si>
  <si>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</si>
  <si>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</si>
  <si>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</si>
  <si>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</si>
  <si>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</si>
  <si>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</si>
  <si>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</si>
  <si>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</si>
  <si>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</si>
  <si>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</si>
  <si>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</si>
  <si>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</si>
  <si>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</si>
  <si>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</si>
  <si>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</si>
  <si>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</si>
  <si>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</si>
  <si>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</si>
  <si>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</si>
  <si>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</si>
  <si>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</si>
  <si>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</si>
  <si>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</si>
  <si>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</si>
  <si>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</si>
  <si>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</si>
  <si>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</si>
  <si>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</si>
  <si>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</si>
  <si>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</si>
  <si>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</si>
  <si>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</si>
  <si>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</si>
  <si>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</si>
  <si>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</si>
  <si>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</si>
  <si>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</si>
  <si>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</si>
  <si>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</si>
  <si>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</si>
  <si>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</si>
  <si>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</si>
  <si>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</si>
  <si>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</si>
  <si>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</si>
  <si>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</si>
  <si>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</si>
  <si>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</si>
  <si>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</si>
  <si>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</si>
  <si>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</si>
  <si>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</si>
  <si>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</si>
  <si>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</si>
  <si>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</si>
  <si>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</si>
  <si>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</si>
  <si>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</si>
  <si>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</si>
  <si>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</si>
  <si>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</si>
  <si>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</si>
  <si>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</si>
  <si>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</si>
  <si>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</si>
  <si>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</si>
  <si>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</si>
  <si>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</si>
  <si>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</si>
  <si>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</si>
  <si>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</si>
  <si>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</si>
  <si>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</si>
  <si>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</si>
  <si>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</si>
  <si>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</si>
  <si>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</si>
  <si>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</si>
  <si>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</si>
  <si>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</si>
  <si>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</si>
  <si>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</si>
  <si>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</si>
  <si>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</si>
  <si>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</si>
  <si>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</si>
  <si>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</si>
  <si>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</si>
  <si>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</si>
  <si>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</si>
  <si>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</si>
  <si>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</si>
  <si>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</si>
  <si>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</si>
  <si>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</si>
  <si>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</si>
  <si>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</si>
  <si>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</si>
  <si>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</si>
  <si>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</si>
  <si>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</si>
  <si>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</si>
  <si>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</si>
  <si>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</si>
  <si>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</si>
  <si>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</si>
  <si>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</si>
  <si>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</si>
  <si>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</si>
  <si>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</si>
  <si>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</si>
  <si>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</si>
  <si>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</si>
  <si>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</si>
  <si>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</si>
  <si>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</si>
  <si>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</si>
  <si>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</si>
  <si>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</si>
  <si>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</si>
  <si>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</si>
  <si>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</si>
  <si>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</si>
  <si>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</si>
  <si>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</si>
  <si>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</si>
  <si>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</si>
  <si>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</si>
  <si>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</si>
  <si>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</si>
  <si>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</si>
  <si>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</si>
  <si>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</si>
  <si>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</si>
  <si>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</si>
  <si>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</si>
  <si>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</si>
  <si>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</si>
  <si>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</si>
  <si>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</si>
  <si>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</si>
  <si>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</si>
  <si>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</si>
  <si>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</si>
  <si>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</si>
  <si>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</si>
  <si>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</si>
  <si>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</si>
  <si>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</si>
  <si>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</si>
  <si>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</si>
  <si>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</si>
  <si>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</si>
  <si>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</si>
  <si>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</si>
  <si>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</si>
  <si>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</si>
  <si>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</si>
  <si>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</si>
  <si>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</si>
  <si>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</si>
  <si>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</si>
  <si>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</si>
  <si>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</si>
  <si>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</si>
  <si>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</si>
  <si>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</si>
  <si>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</si>
  <si>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</si>
  <si>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</si>
  <si>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</si>
  <si>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</si>
  <si>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</si>
  <si>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</si>
  <si>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</si>
  <si>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</si>
  <si>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</si>
  <si>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</si>
  <si>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</si>
  <si>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</si>
  <si>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</si>
  <si>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</si>
  <si>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</si>
  <si>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</si>
  <si>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</si>
  <si>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</si>
  <si>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</si>
  <si>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</si>
  <si>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</si>
  <si>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</si>
  <si>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</si>
  <si>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</si>
  <si>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</si>
  <si>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</si>
  <si>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</si>
  <si>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</si>
  <si>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</si>
  <si>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</si>
  <si>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</si>
  <si>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</si>
  <si>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</si>
  <si>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</si>
  <si>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</si>
  <si>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</si>
  <si>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</si>
  <si>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</si>
  <si>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</si>
  <si>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</si>
  <si>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</si>
  <si>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</si>
  <si>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</si>
  <si>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</si>
  <si>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</si>
  <si>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</si>
  <si>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</si>
  <si>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</si>
  <si>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</si>
  <si>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</si>
  <si>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</si>
  <si>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</si>
  <si>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</si>
  <si>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</si>
  <si>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</si>
  <si>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</si>
  <si>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</si>
  <si>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</si>
  <si>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</si>
  <si>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</si>
  <si>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</si>
  <si>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</si>
  <si>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</si>
  <si>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</si>
  <si>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</si>
  <si>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</si>
  <si>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</si>
  <si>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</si>
  <si>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</si>
  <si>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</si>
  <si>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</si>
  <si>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</si>
  <si>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</si>
  <si>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</si>
  <si>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</si>
  <si>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</si>
  <si>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</si>
  <si>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</si>
  <si>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</si>
  <si>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</si>
  <si>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</si>
  <si>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</si>
  <si>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</si>
  <si>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</si>
  <si>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</si>
  <si>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</si>
  <si>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</si>
  <si>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</si>
  <si>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</si>
  <si>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</si>
  <si>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</si>
  <si>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</si>
  <si>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</si>
  <si>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</si>
  <si>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</si>
  <si>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</si>
  <si>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</si>
  <si>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</si>
  <si>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</si>
  <si>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</si>
  <si>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</si>
  <si>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</si>
  <si>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</si>
  <si>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</si>
  <si>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</si>
  <si>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</si>
  <si>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</si>
  <si>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</si>
  <si>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</si>
  <si>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</si>
  <si>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</si>
  <si>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</si>
  <si>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</si>
  <si>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</si>
  <si>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</si>
  <si>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</si>
  <si>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</si>
  <si>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</si>
  <si>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</si>
  <si>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</si>
  <si>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</si>
  <si>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</si>
  <si>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</si>
  <si>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</si>
  <si>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</si>
  <si>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</si>
  <si>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</si>
  <si>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</si>
  <si>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</si>
  <si>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</si>
  <si>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</si>
  <si>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</si>
  <si>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</si>
  <si>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</si>
  <si>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</si>
  <si>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</si>
  <si>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</si>
  <si>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</si>
  <si>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</si>
  <si>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</si>
  <si>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</si>
  <si>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</si>
  <si>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</si>
  <si>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</si>
  <si>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</si>
  <si>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</si>
  <si>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</si>
  <si>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</si>
  <si>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</si>
  <si>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</si>
  <si>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</si>
  <si>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</si>
  <si>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</si>
  <si>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</si>
  <si>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</si>
  <si>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</si>
  <si>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</si>
  <si>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</si>
  <si>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</si>
  <si>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</si>
  <si>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</si>
  <si>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</si>
  <si>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</si>
  <si>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</si>
  <si>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</si>
  <si>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</si>
  <si>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</si>
  <si>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</si>
  <si>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</si>
  <si>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</si>
  <si>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</si>
  <si>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</si>
  <si>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</si>
  <si>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</si>
  <si>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</si>
  <si>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</si>
  <si>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</si>
  <si>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</si>
  <si>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</si>
  <si>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</si>
  <si>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</si>
  <si>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</si>
  <si>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</si>
  <si>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</si>
  <si>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</si>
  <si>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</si>
  <si>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</si>
  <si>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</si>
  <si>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</si>
  <si>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</si>
  <si>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</si>
  <si>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</si>
  <si>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</si>
  <si>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</si>
  <si>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</si>
  <si>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</si>
  <si>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</si>
  <si>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</si>
  <si>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</si>
  <si>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</si>
  <si>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</si>
  <si>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</si>
  <si>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</si>
  <si>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</si>
  <si>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</si>
  <si>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</si>
  <si>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</si>
  <si>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</si>
  <si>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</si>
  <si>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</si>
  <si>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</si>
  <si>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</si>
  <si>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</si>
  <si>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</si>
  <si>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</si>
  <si>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</si>
  <si>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</si>
  <si>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</si>
  <si>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</si>
  <si>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</si>
  <si>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</si>
  <si>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</si>
  <si>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</si>
  <si>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</si>
  <si>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</si>
  <si>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</si>
  <si>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</si>
  <si>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</si>
  <si>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</si>
  <si>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</si>
  <si>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</si>
  <si>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</si>
  <si>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</si>
  <si>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</si>
  <si>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</si>
  <si>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</si>
  <si>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</si>
  <si>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</si>
  <si>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</si>
  <si>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</si>
  <si>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</si>
  <si>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</si>
  <si>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</si>
  <si>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</si>
  <si>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</si>
  <si>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</si>
  <si>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</si>
  <si>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</si>
  <si>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</si>
  <si>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</si>
  <si>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</si>
  <si>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</si>
  <si>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</si>
  <si>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</si>
  <si>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</si>
  <si>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</si>
  <si>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</si>
  <si>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</si>
  <si>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</si>
  <si>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</si>
  <si>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</si>
  <si>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</si>
  <si>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</si>
  <si>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</si>
  <si>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</si>
  <si>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</si>
  <si>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</si>
  <si>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</si>
  <si>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</si>
  <si>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</si>
  <si>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</si>
  <si>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</si>
  <si>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</si>
  <si>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</si>
  <si>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</si>
  <si>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</si>
  <si>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</si>
  <si>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</si>
  <si>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</si>
  <si>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</si>
  <si>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</si>
  <si>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</si>
  <si>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</si>
  <si>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</si>
  <si>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</si>
  <si>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</si>
  <si>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</si>
  <si>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</si>
  <si>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</si>
  <si>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</si>
  <si>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</si>
  <si>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</si>
  <si>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</si>
  <si>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</si>
  <si>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</si>
  <si>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</si>
  <si>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</si>
  <si>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</si>
  <si>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</si>
  <si>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</si>
  <si>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</si>
  <si>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</si>
  <si>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</si>
  <si>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</si>
  <si>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</si>
  <si>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</si>
  <si>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</si>
  <si>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</si>
  <si>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</si>
  <si>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</si>
  <si>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</si>
  <si>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</si>
  <si>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</si>
  <si>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</si>
  <si>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</si>
  <si>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</si>
  <si>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</si>
  <si>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</si>
  <si>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</si>
  <si>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</si>
  <si>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</si>
  <si>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</si>
  <si>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</si>
  <si>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</si>
  <si>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</si>
  <si>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</si>
  <si>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</si>
  <si>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</si>
  <si>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</si>
  <si>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</si>
  <si>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</si>
  <si>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</si>
  <si>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</si>
  <si>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</si>
  <si>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</si>
  <si>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</si>
  <si>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</si>
  <si>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</si>
  <si>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</si>
  <si>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</si>
  <si>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</si>
  <si>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</si>
  <si>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</si>
  <si>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</si>
  <si>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</si>
  <si>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</si>
  <si>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</si>
  <si>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</si>
  <si>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</si>
  <si>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</si>
  <si>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</si>
  <si>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</si>
  <si>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</si>
  <si>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</si>
  <si>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</si>
  <si>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</si>
  <si>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</si>
  <si>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</si>
  <si>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</si>
  <si>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</si>
  <si>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</si>
  <si>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</si>
  <si>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</si>
  <si>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</si>
  <si>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</si>
  <si>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</si>
  <si>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</si>
  <si>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</si>
  <si>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</si>
  <si>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</si>
  <si>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</si>
  <si>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</si>
  <si>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</si>
  <si>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</si>
  <si>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</si>
  <si>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</si>
  <si>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</si>
  <si>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</si>
  <si>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</si>
  <si>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</si>
  <si>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</si>
  <si>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</si>
  <si>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</si>
  <si>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</si>
  <si>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</si>
  <si>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</si>
  <si>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</si>
  <si>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</si>
  <si>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</si>
  <si>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</si>
  <si>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</si>
  <si>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</si>
  <si>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</si>
  <si>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</si>
  <si>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</si>
  <si>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</si>
  <si>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</si>
  <si>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</si>
  <si>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</si>
  <si>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</si>
  <si>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</si>
  <si>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</si>
  <si>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</si>
  <si>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</si>
  <si>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</si>
  <si>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</si>
  <si>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</si>
  <si>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</si>
  <si>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</si>
  <si>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</si>
  <si>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</si>
  <si>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</si>
  <si>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</si>
  <si>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</si>
  <si>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</si>
  <si>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</si>
  <si>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</si>
  <si>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</si>
  <si>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</si>
  <si>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</si>
  <si>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</si>
  <si>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</si>
  <si>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</si>
  <si>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</si>
  <si>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</si>
  <si>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</si>
  <si>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</si>
  <si>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</si>
  <si>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</si>
  <si>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</si>
  <si>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</si>
  <si>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</si>
  <si>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</si>
  <si>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</si>
  <si>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</si>
  <si>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</si>
  <si>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</si>
  <si>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</si>
  <si>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</si>
  <si>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</si>
  <si>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</si>
  <si>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</si>
  <si>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</si>
  <si>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</si>
  <si>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</si>
  <si>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</si>
  <si>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</si>
  <si>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</si>
  <si>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</si>
  <si>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</si>
  <si>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</si>
  <si>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</si>
  <si>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</si>
  <si>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</si>
  <si>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</si>
  <si>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</si>
  <si>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</si>
  <si>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</si>
  <si>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</si>
  <si>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</si>
  <si>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</si>
  <si>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</si>
  <si>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</si>
  <si>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</si>
  <si>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</si>
  <si>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</si>
  <si>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</si>
  <si>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</si>
  <si>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</si>
  <si>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</si>
  <si>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</si>
  <si>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</si>
  <si>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</si>
  <si>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</si>
  <si>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</si>
  <si>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</si>
  <si>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</si>
  <si>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</si>
  <si>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</si>
  <si>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</si>
  <si>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</si>
  <si>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</si>
  <si>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</si>
  <si>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</si>
  <si>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</si>
  <si>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</si>
  <si>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</si>
  <si>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</si>
  <si>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</si>
  <si>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</si>
  <si>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</si>
  <si>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</si>
  <si>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</si>
  <si>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</si>
  <si>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</si>
  <si>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</si>
  <si>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</si>
  <si>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</si>
  <si>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</si>
  <si>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</si>
  <si>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</si>
  <si>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</si>
  <si>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</si>
  <si>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</si>
  <si>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</si>
  <si>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</si>
  <si>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</si>
  <si>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</si>
  <si>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</si>
  <si>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</si>
  <si>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</si>
  <si>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</si>
  <si>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</si>
  <si>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</si>
  <si>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</si>
  <si>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</si>
  <si>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</si>
  <si>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</si>
  <si>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</si>
  <si>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</si>
  <si>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</si>
  <si>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</si>
  <si>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</si>
  <si>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</si>
  <si>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</si>
  <si>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</si>
  <si>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</si>
  <si>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</si>
  <si>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</si>
  <si>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</si>
  <si>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</si>
  <si>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</si>
  <si>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</si>
  <si>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</si>
  <si>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</si>
  <si>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</si>
  <si>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</si>
  <si>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</si>
  <si>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</si>
  <si>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</si>
  <si>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</si>
  <si>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</si>
  <si>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</si>
  <si>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</si>
  <si>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</si>
  <si>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</si>
  <si>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</si>
  <si>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</si>
  <si>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</si>
  <si>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</si>
  <si>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</si>
  <si>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</si>
  <si>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</si>
  <si>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</si>
  <si>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</si>
  <si>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</si>
  <si>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</si>
  <si>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</si>
  <si>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</si>
  <si>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</si>
  <si>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</si>
  <si>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</si>
  <si>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</si>
  <si>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</si>
  <si>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</si>
  <si>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</si>
  <si>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</si>
  <si>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</si>
  <si>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</si>
  <si>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</si>
  <si>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</si>
  <si>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</si>
  <si>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</si>
  <si>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</si>
  <si>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</si>
  <si>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</si>
  <si>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</si>
  <si>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</si>
  <si>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</si>
  <si>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</si>
  <si>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</si>
  <si>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</si>
  <si>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</si>
  <si>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</si>
  <si>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</si>
  <si>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</si>
  <si>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</si>
  <si>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</si>
  <si>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</si>
  <si>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</si>
  <si>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</si>
  <si>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</si>
  <si>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</si>
  <si>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</si>
  <si>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</si>
  <si>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</si>
  <si>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</si>
  <si>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</si>
  <si>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</si>
  <si>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</si>
  <si>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</si>
  <si>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</si>
  <si>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</si>
  <si>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</si>
  <si>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</si>
  <si>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</si>
  <si>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</si>
  <si>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</si>
  <si>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</si>
  <si>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</si>
  <si>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</si>
  <si>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</si>
  <si>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</si>
  <si>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</si>
  <si>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</si>
  <si>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</si>
  <si>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</si>
  <si>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</si>
  <si>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</si>
  <si>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</si>
  <si>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</si>
  <si>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</si>
  <si>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</si>
  <si>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</si>
  <si>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</si>
  <si>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</si>
  <si>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</si>
  <si>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</si>
  <si>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</si>
  <si>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</si>
  <si>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</si>
  <si>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</si>
  <si>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</si>
  <si>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</si>
  <si>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</si>
  <si>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</si>
  <si>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</si>
  <si>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</si>
  <si>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</si>
  <si>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</si>
  <si>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</si>
  <si>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</si>
  <si>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</si>
  <si>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</si>
  <si>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</si>
  <si>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</si>
  <si>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</si>
  <si>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</si>
  <si>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</si>
  <si>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</si>
  <si>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</si>
  <si>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</si>
  <si>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</si>
  <si>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</si>
  <si>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</si>
  <si>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</si>
  <si>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</si>
  <si>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</si>
  <si>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</si>
  <si>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</si>
  <si>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</si>
  <si>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</si>
  <si>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</si>
  <si>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</si>
  <si>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</si>
  <si>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</si>
  <si>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</si>
  <si>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</si>
  <si>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</si>
  <si>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</si>
  <si>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</si>
  <si>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</si>
  <si>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</si>
  <si>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</si>
  <si>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</si>
  <si>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</si>
  <si>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</si>
  <si>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</si>
  <si>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</si>
  <si>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</si>
  <si>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</si>
  <si>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</si>
  <si>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</si>
  <si>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</si>
  <si>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</si>
  <si>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</si>
  <si>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</si>
  <si>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</si>
  <si>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</si>
  <si>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</si>
  <si>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</si>
  <si>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</si>
  <si>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</si>
  <si>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</si>
  <si>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</si>
  <si>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</si>
  <si>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</si>
  <si>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</si>
  <si>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</si>
  <si>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</si>
  <si>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</si>
  <si>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</si>
  <si>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</si>
  <si>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</si>
  <si>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</si>
  <si>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</si>
  <si>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</si>
  <si>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</si>
  <si>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</si>
  <si>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</si>
  <si>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</si>
  <si>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</si>
  <si>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</si>
  <si>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</si>
  <si>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</si>
  <si>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</si>
  <si>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</si>
  <si>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</si>
  <si>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</si>
  <si>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</si>
  <si>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</si>
  <si>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</si>
  <si>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</si>
  <si>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</si>
  <si>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</si>
  <si>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</si>
  <si>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</si>
  <si>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</si>
  <si>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</si>
  <si>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</si>
  <si>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</si>
  <si>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</si>
  <si>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</si>
  <si>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</si>
  <si>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</si>
  <si>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</si>
  <si>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</si>
  <si>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</si>
  <si>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</si>
  <si>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</si>
  <si>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</si>
  <si>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</si>
  <si>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</si>
  <si>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</si>
  <si>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</si>
  <si>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</si>
  <si>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</si>
  <si>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</si>
  <si>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</si>
  <si>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</si>
  <si>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</si>
  <si>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</si>
  <si>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</si>
  <si>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</si>
  <si>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</si>
  <si>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</si>
  <si>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</si>
  <si>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</si>
  <si>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</si>
  <si>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</si>
  <si>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</si>
  <si>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</si>
  <si>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</si>
  <si>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</si>
  <si>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</si>
  <si>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</si>
  <si>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</si>
  <si>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</si>
  <si>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</si>
  <si>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</si>
  <si>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</si>
  <si>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</si>
  <si>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</si>
  <si>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</si>
  <si>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</si>
  <si>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</si>
  <si>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</si>
  <si>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</si>
  <si>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</si>
  <si>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</si>
  <si>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</si>
  <si>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</si>
  <si>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</si>
  <si>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</si>
  <si>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</si>
  <si>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</si>
  <si>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</si>
  <si>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</si>
  <si>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</si>
  <si>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</si>
  <si>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</si>
  <si>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</si>
  <si>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</si>
  <si>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</si>
  <si>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</si>
  <si>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</si>
  <si>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</si>
  <si>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</si>
  <si>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</si>
  <si>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</si>
  <si>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</si>
  <si>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</si>
  <si>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</si>
  <si>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</si>
  <si>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</si>
  <si>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</si>
  <si>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</si>
  <si>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</si>
  <si>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</si>
  <si>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</si>
  <si>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</si>
  <si>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</si>
  <si>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</si>
  <si>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</si>
  <si>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</si>
  <si>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</si>
  <si>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</si>
  <si>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</si>
  <si>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</si>
  <si>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</si>
  <si>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</si>
  <si>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</si>
  <si>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</si>
  <si>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</si>
  <si>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</si>
  <si>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</si>
  <si>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</si>
  <si>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</si>
  <si>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</si>
  <si>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</si>
  <si>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</si>
  <si>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</si>
  <si>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</si>
  <si>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</si>
  <si>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</si>
  <si>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</si>
  <si>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</si>
  <si>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</si>
  <si>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</si>
  <si>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</si>
  <si>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</si>
  <si>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</si>
  <si>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</si>
  <si>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</si>
  <si>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</si>
  <si>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</si>
  <si>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</si>
  <si>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</si>
  <si>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</si>
  <si>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</si>
  <si>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</si>
  <si>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</si>
  <si>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</si>
  <si>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</si>
  <si>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</si>
  <si>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</si>
  <si>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</si>
  <si>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</si>
  <si>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</si>
  <si>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</si>
  <si>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</si>
  <si>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</si>
  <si>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</si>
  <si>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</si>
  <si>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</si>
  <si>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</si>
  <si>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</si>
  <si>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</si>
  <si>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</si>
  <si>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</si>
  <si>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</si>
  <si>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</si>
  <si>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</si>
  <si>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</si>
  <si>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</si>
  <si>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</si>
  <si>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</si>
  <si>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</si>
  <si>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</si>
  <si>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</si>
  <si>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</si>
  <si>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</si>
  <si>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</si>
  <si>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</si>
  <si>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</si>
  <si>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</si>
  <si>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</si>
  <si>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</si>
  <si>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</si>
  <si>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</si>
  <si>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</si>
  <si>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</si>
  <si>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</si>
  <si>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</si>
  <si>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</si>
  <si>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</si>
  <si>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</si>
  <si>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</si>
  <si>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</si>
  <si>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</si>
  <si>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</si>
  <si>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</si>
  <si>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</si>
  <si>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</si>
  <si>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</si>
  <si>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</si>
  <si>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</si>
  <si>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</si>
  <si>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</si>
  <si>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</si>
  <si>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</si>
  <si>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</si>
  <si>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</si>
  <si>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</si>
  <si>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</si>
  <si>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</si>
  <si>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</si>
  <si>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</si>
  <si>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</si>
  <si>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</si>
  <si>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</si>
  <si>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</si>
  <si>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</si>
  <si>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</si>
  <si>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</si>
  <si>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</si>
  <si>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</si>
  <si>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</si>
  <si>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</si>
  <si>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</si>
  <si>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</si>
  <si>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</si>
  <si>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</si>
  <si>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</si>
  <si>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</si>
  <si>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</si>
  <si>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</si>
  <si>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</si>
  <si>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</si>
  <si>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</si>
  <si>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</si>
  <si>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</si>
  <si>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</si>
  <si>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</si>
  <si>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</si>
  <si>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</si>
  <si>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</si>
  <si>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</si>
  <si>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</si>
  <si>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</si>
  <si>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</si>
  <si>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</si>
  <si>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</si>
  <si>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</si>
  <si>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</si>
  <si>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</si>
  <si>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</si>
  <si>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</si>
  <si>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</si>
  <si>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</si>
  <si>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</si>
  <si>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</si>
  <si>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</si>
  <si>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</si>
  <si>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</si>
  <si>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</si>
  <si>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</si>
  <si>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</si>
  <si>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</si>
  <si>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</si>
  <si>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</si>
  <si>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</si>
  <si>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</si>
  <si>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</si>
  <si>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</si>
  <si>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</si>
  <si>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</si>
  <si>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</si>
  <si>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</si>
  <si>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</si>
  <si>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</si>
  <si>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</si>
  <si>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</si>
  <si>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</si>
  <si>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</si>
  <si>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</si>
  <si>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</si>
  <si>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</si>
  <si>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</si>
  <si>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</si>
  <si>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</si>
  <si>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</si>
  <si>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</si>
  <si>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</si>
  <si>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</si>
  <si>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</si>
  <si>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</si>
  <si>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</si>
  <si>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</si>
  <si>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</si>
  <si>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</si>
  <si>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</si>
  <si>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</si>
  <si>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</si>
  <si>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</si>
  <si>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</si>
  <si>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</si>
  <si>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</si>
  <si>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</si>
  <si>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</si>
  <si>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</si>
  <si>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</si>
  <si>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</si>
  <si>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</si>
  <si>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</si>
  <si>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</si>
  <si>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</si>
  <si>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</si>
  <si>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</si>
  <si>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</si>
  <si>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</si>
  <si>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</si>
  <si>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</si>
  <si>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</si>
  <si>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</si>
  <si>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</si>
  <si>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</si>
  <si>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</si>
  <si>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</si>
  <si>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</si>
  <si>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</si>
  <si>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</si>
  <si>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</si>
  <si>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</si>
  <si>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</si>
  <si>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</si>
  <si>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</si>
  <si>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</si>
  <si>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</si>
  <si>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</si>
  <si>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</si>
  <si>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</si>
  <si>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</si>
  <si>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</si>
  <si>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</si>
  <si>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</si>
  <si>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</si>
  <si>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</si>
  <si>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</si>
  <si>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</si>
  <si>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</si>
  <si>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</si>
  <si>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</si>
  <si>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</si>
  <si>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</si>
  <si>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</si>
  <si>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</si>
  <si>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</si>
  <si>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</si>
  <si>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</si>
  <si>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</si>
  <si>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</si>
  <si>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</si>
  <si>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</si>
  <si>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</si>
  <si>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</si>
  <si>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</si>
  <si>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</si>
  <si>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</si>
  <si>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</si>
  <si>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</si>
  <si>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</si>
  <si>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</si>
  <si>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</si>
  <si>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</si>
  <si>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</si>
  <si>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</si>
  <si>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</si>
  <si>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</si>
  <si>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</si>
  <si>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</si>
  <si>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</si>
  <si>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</si>
  <si>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</si>
  <si>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</si>
  <si>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</si>
  <si>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</si>
  <si>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</si>
  <si>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</si>
  <si>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</si>
  <si>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</si>
  <si>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</si>
  <si>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</si>
  <si>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</si>
  <si>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</si>
  <si>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</si>
  <si>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</si>
  <si>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</si>
  <si>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</si>
  <si>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</si>
  <si>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</si>
  <si>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</si>
  <si>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</si>
  <si>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</si>
  <si>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</si>
  <si>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</si>
  <si>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</si>
  <si>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</si>
  <si>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</si>
  <si>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</si>
  <si>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</si>
  <si>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</si>
  <si>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</si>
  <si>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</si>
  <si>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</si>
  <si>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</si>
  <si>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</si>
  <si>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</si>
  <si>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</si>
  <si>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</si>
  <si>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</si>
  <si>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</si>
  <si>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</si>
  <si>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</si>
  <si>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</si>
  <si>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</si>
  <si>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</si>
  <si>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</si>
  <si>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</si>
  <si>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</si>
  <si>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</si>
  <si>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</si>
  <si>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</si>
  <si>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</si>
  <si>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</si>
  <si>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</si>
  <si>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</si>
  <si>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</si>
  <si>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</si>
  <si>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</si>
  <si>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</si>
  <si>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</si>
  <si>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</si>
  <si>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</si>
  <si>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</si>
  <si>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</si>
  <si>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</si>
  <si>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</si>
  <si>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</si>
  <si>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</si>
  <si>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</si>
  <si>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</si>
  <si>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</si>
  <si>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</si>
  <si>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</si>
  <si>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</si>
  <si>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</si>
  <si>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</si>
  <si>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</si>
  <si>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</si>
  <si>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</si>
  <si>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</si>
  <si>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</si>
  <si>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</si>
  <si>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</si>
  <si>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</si>
  <si>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</si>
  <si>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</si>
  <si>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</si>
  <si>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</si>
  <si>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</si>
  <si>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</si>
  <si>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</si>
  <si>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</si>
  <si>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</si>
  <si>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</si>
  <si>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</si>
  <si>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</si>
  <si>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</si>
  <si>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</si>
  <si>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</si>
  <si>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</si>
  <si>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</si>
  <si>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</si>
  <si>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</si>
  <si>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</si>
  <si>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</si>
  <si>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</si>
  <si>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</si>
  <si>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</si>
  <si>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</si>
  <si>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</si>
  <si>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</si>
  <si>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</si>
  <si>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</si>
  <si>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</si>
  <si>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</si>
  <si>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</si>
  <si>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</si>
  <si>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</si>
  <si>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</si>
  <si>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</si>
  <si>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</si>
  <si>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</si>
  <si>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</si>
  <si>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</si>
  <si>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</si>
  <si>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</si>
  <si>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</si>
  <si>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</si>
  <si>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</si>
  <si>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</si>
  <si>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</si>
  <si>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</si>
  <si>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</si>
  <si>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</si>
  <si>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</si>
  <si>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</si>
  <si>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</si>
  <si>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</si>
  <si>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</si>
  <si>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</si>
  <si>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</si>
  <si>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</si>
  <si>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</si>
  <si>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</si>
  <si>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</si>
  <si>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</si>
  <si>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</si>
  <si>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</si>
  <si>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</si>
  <si>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</si>
  <si>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</si>
  <si>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</si>
  <si>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</si>
  <si>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</si>
  <si>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</si>
  <si>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</si>
  <si>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</si>
  <si>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</si>
  <si>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</si>
  <si>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</si>
  <si>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</si>
  <si>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</si>
  <si>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</si>
  <si>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</si>
  <si>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</si>
  <si>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</si>
  <si>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</si>
  <si>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</si>
  <si>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</si>
  <si>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</si>
  <si>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</si>
  <si>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</si>
  <si>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</si>
  <si>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</si>
  <si>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</si>
  <si>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</si>
  <si>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</si>
  <si>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</si>
  <si>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</si>
  <si>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</si>
  <si>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</si>
  <si>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</si>
  <si>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</si>
  <si>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</si>
  <si>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</si>
  <si>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</si>
  <si>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</si>
  <si>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</si>
  <si>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</si>
  <si>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</si>
  <si>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</si>
  <si>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</si>
  <si>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</si>
  <si>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</si>
  <si>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</si>
  <si>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</si>
  <si>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</si>
  <si>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</si>
  <si>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</si>
  <si>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</si>
  <si>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</si>
  <si>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</si>
  <si>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</si>
  <si>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</si>
  <si>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</si>
  <si>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</si>
  <si>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</si>
  <si>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</si>
  <si>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</si>
  <si>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</si>
  <si>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</si>
  <si>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</si>
  <si>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</si>
  <si>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</si>
  <si>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</si>
  <si>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</si>
  <si>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</si>
  <si>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</si>
  <si>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</si>
  <si>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</si>
  <si>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</si>
  <si>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</si>
  <si>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</si>
  <si>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</si>
  <si>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</si>
  <si>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</si>
  <si>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</si>
  <si>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</si>
  <si>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</si>
  <si>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</si>
  <si>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</si>
  <si>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</si>
  <si>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</si>
  <si>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</si>
  <si>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</si>
  <si>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</si>
  <si>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</si>
  <si>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</si>
  <si>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</si>
  <si>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</si>
  <si>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</si>
  <si>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</si>
  <si>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</si>
  <si>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</si>
  <si>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</si>
  <si>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</si>
  <si>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</si>
  <si>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</si>
  <si>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</si>
  <si>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</si>
  <si>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</si>
  <si>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</si>
  <si>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</si>
  <si>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</si>
  <si>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</si>
  <si>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</si>
  <si>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</si>
  <si>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</si>
  <si>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</si>
  <si>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</si>
  <si>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</si>
  <si>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</si>
  <si>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</si>
  <si>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</si>
  <si>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</si>
  <si>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</si>
  <si>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</si>
  <si>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</si>
  <si>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</si>
  <si>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</si>
  <si>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</si>
  <si>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</si>
  <si>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</si>
  <si>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</si>
  <si>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</si>
  <si>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</si>
  <si>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</si>
  <si>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</si>
  <si>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</si>
  <si>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</si>
  <si>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</si>
  <si>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</si>
  <si>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</si>
  <si>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</si>
  <si>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</si>
  <si>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</si>
  <si>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</si>
  <si>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</si>
  <si>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</si>
  <si>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</si>
  <si>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</si>
  <si>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</si>
  <si>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</si>
  <si>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</si>
  <si>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</si>
  <si>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</si>
  <si>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</si>
  <si>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</si>
  <si>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</si>
  <si>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</si>
  <si>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</si>
  <si>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</si>
  <si>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</si>
  <si>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</si>
  <si>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</si>
  <si>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</si>
  <si>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</si>
  <si>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</si>
  <si>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</si>
  <si>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</si>
  <si>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</si>
  <si>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</si>
  <si>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</si>
  <si>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</si>
  <si>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</si>
  <si>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</si>
  <si>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</si>
  <si>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</si>
  <si>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</si>
  <si>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</si>
  <si>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</si>
  <si>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</si>
  <si>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</si>
  <si>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</si>
  <si>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</si>
  <si>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</si>
  <si>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</si>
  <si>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</si>
  <si>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</si>
  <si>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</si>
  <si>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</si>
  <si>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</si>
  <si>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</si>
  <si>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</si>
  <si>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</si>
  <si>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</si>
  <si>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</si>
  <si>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</si>
  <si>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</si>
  <si>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</si>
  <si>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</si>
  <si>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</si>
  <si>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</si>
  <si>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</si>
  <si>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</si>
  <si>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</si>
  <si>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</si>
  <si>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</si>
  <si>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</si>
  <si>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</si>
  <si>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</si>
  <si>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</si>
  <si>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</si>
  <si>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</si>
  <si>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</si>
  <si>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</si>
  <si>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</si>
  <si>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</si>
  <si>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</si>
  <si>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</si>
  <si>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</si>
  <si>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</si>
  <si>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</si>
  <si>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</si>
  <si>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</si>
  <si>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</si>
  <si>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</si>
  <si>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</si>
  <si>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</si>
  <si>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</si>
  <si>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</si>
  <si>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</si>
  <si>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</si>
  <si>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</si>
  <si>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</si>
  <si>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</si>
  <si>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</si>
  <si>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</si>
  <si>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</si>
  <si>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</si>
  <si>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</si>
  <si>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</si>
  <si>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</si>
  <si>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</si>
  <si>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</si>
  <si>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</si>
  <si>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</si>
  <si>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</si>
  <si>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</si>
  <si>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</si>
  <si>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</si>
  <si>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</si>
  <si>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</si>
  <si>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</si>
  <si>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</si>
  <si>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</si>
  <si>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</si>
  <si>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</si>
  <si>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</si>
  <si>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</si>
  <si>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</si>
  <si>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</si>
  <si>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</si>
  <si>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</si>
  <si>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</si>
  <si>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</si>
  <si>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</si>
  <si>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</si>
  <si>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</si>
  <si>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</si>
  <si>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</si>
  <si>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</si>
  <si>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</si>
  <si>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</si>
  <si>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</si>
  <si>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</si>
  <si>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</si>
  <si>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</si>
  <si>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</si>
  <si>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</si>
  <si>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</si>
  <si>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</si>
  <si>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</si>
  <si>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</si>
  <si>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</si>
  <si>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</si>
  <si>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</si>
  <si>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</si>
  <si>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</si>
  <si>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</si>
  <si>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</si>
  <si>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</si>
  <si>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</si>
  <si>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</si>
  <si>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</si>
  <si>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</si>
  <si>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</si>
  <si>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</si>
  <si>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</si>
  <si>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</si>
  <si>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</si>
  <si>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</si>
  <si>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</si>
  <si>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</si>
  <si>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</si>
  <si>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</si>
  <si>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</si>
  <si>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</si>
  <si>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</si>
  <si>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</si>
  <si>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</si>
  <si>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</si>
  <si>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</si>
  <si>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</si>
  <si>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</si>
  <si>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</si>
  <si>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</si>
  <si>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</si>
  <si>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</si>
  <si>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</si>
  <si>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</si>
  <si>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</si>
  <si>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</si>
  <si>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</si>
  <si>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</si>
  <si>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</si>
  <si>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</si>
  <si>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</si>
  <si>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</si>
  <si>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</si>
  <si>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</si>
  <si>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</si>
  <si>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</si>
  <si>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</si>
  <si>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</si>
  <si>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</si>
  <si>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</si>
  <si>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</si>
  <si>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</si>
  <si>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</si>
  <si>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</si>
  <si>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</si>
  <si>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</si>
  <si>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</si>
  <si>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</si>
  <si>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</si>
  <si>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</si>
  <si>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</si>
  <si>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</si>
  <si>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</si>
  <si>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</si>
  <si>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</si>
  <si>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</si>
  <si>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</si>
  <si>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</si>
  <si>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</si>
  <si>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</si>
  <si>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</si>
  <si>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</si>
  <si>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</si>
  <si>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</si>
  <si>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</si>
  <si>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</si>
  <si>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</si>
  <si>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</si>
  <si>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</si>
  <si>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</si>
  <si>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</si>
  <si>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</si>
  <si>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</si>
  <si>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</si>
  <si>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</si>
  <si>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</si>
  <si>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</si>
  <si>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</si>
  <si>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</si>
  <si>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</si>
  <si>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</si>
  <si>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</si>
  <si>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</si>
  <si>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</si>
  <si>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</si>
  <si>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</si>
  <si>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</si>
  <si>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</si>
  <si>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</si>
  <si>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</si>
  <si>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</si>
  <si>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</si>
  <si>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</si>
  <si>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</si>
  <si>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</si>
  <si>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</si>
  <si>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</si>
  <si>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</si>
  <si>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</si>
  <si>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</si>
  <si>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</si>
  <si>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</si>
  <si>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</si>
  <si>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</si>
  <si>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</si>
  <si>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</si>
  <si>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</si>
  <si>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</si>
  <si>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</si>
  <si>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</si>
  <si>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</si>
  <si>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</si>
  <si>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</si>
  <si>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</si>
  <si>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</si>
  <si>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</si>
  <si>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</si>
  <si>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</si>
  <si>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</si>
  <si>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</si>
  <si>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</si>
  <si>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</si>
  <si>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</si>
  <si>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</si>
  <si>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</si>
  <si>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</si>
  <si>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</si>
  <si>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</si>
  <si>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</si>
  <si>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</si>
  <si>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</si>
  <si>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</si>
  <si>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</si>
  <si>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</si>
  <si>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</si>
  <si>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</si>
  <si>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</si>
  <si>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</si>
  <si>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</si>
  <si>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</si>
  <si>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</si>
  <si>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</si>
  <si>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</si>
  <si>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</si>
  <si>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</si>
  <si>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</si>
  <si>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</si>
  <si>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</si>
  <si>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</si>
  <si>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</si>
  <si>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</si>
  <si>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</si>
  <si>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</si>
  <si>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</si>
  <si>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</si>
  <si>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</si>
  <si>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</si>
  <si>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</si>
  <si>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</si>
  <si>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</si>
  <si>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</si>
  <si>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</si>
  <si>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</si>
  <si>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</si>
  <si>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</si>
  <si>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</si>
  <si>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</si>
  <si>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</si>
  <si>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</si>
  <si>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</si>
  <si>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</si>
  <si>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</si>
  <si>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</si>
  <si>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</si>
  <si>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</si>
  <si>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</si>
  <si>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</si>
  <si>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</si>
  <si>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</si>
  <si>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</si>
  <si>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</si>
  <si>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</si>
  <si>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</si>
  <si>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</si>
  <si>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</si>
  <si>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</si>
  <si>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</si>
  <si>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</si>
  <si>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</si>
  <si>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</si>
  <si>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</si>
  <si>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</si>
  <si>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</si>
  <si>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</si>
  <si>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</si>
  <si>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</si>
  <si>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</si>
  <si>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</si>
  <si>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</si>
  <si>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</si>
  <si>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</si>
  <si>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</si>
  <si>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</si>
  <si>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</si>
  <si>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</si>
  <si>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</si>
  <si>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</si>
  <si>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</si>
  <si>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</si>
  <si>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</si>
  <si>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</si>
  <si>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</si>
  <si>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</si>
  <si>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</si>
  <si>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</si>
  <si>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</si>
  <si>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</si>
  <si>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</si>
  <si>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</si>
  <si>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</si>
  <si>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</si>
  <si>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</si>
  <si>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</si>
  <si>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</si>
  <si>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</si>
  <si>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</si>
  <si>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</si>
  <si>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</si>
  <si>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</si>
  <si>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</si>
  <si>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</si>
  <si>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</si>
  <si>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</si>
  <si>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</si>
  <si>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</si>
  <si>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</si>
  <si>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</si>
  <si>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</si>
  <si>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</si>
  <si>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</si>
  <si>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</si>
  <si>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</si>
  <si>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</si>
  <si>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</si>
  <si>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</si>
  <si>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</si>
  <si>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</si>
  <si>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</si>
  <si>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</si>
  <si>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</si>
  <si>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</si>
  <si>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</si>
  <si>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</si>
  <si>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</si>
  <si>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</si>
  <si>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</si>
  <si>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</si>
  <si>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</si>
  <si>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</si>
  <si>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</si>
  <si>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</si>
  <si>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</si>
  <si>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</si>
  <si>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</si>
  <si>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</si>
  <si>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</si>
  <si>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</si>
  <si>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</si>
  <si>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</si>
  <si>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</si>
  <si>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</si>
  <si>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</si>
  <si>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</si>
  <si>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</si>
  <si>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</si>
  <si>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</si>
  <si>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</si>
  <si>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</si>
  <si>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</si>
  <si>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</si>
  <si>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</si>
  <si>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</si>
  <si>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</si>
  <si>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</si>
  <si>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</si>
  <si>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</si>
  <si>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</si>
  <si>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</si>
  <si>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</si>
  <si>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</si>
  <si>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</si>
  <si>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</si>
  <si>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</si>
  <si>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</si>
  <si>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</si>
  <si>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</si>
  <si>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</si>
  <si>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</si>
  <si>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</si>
  <si>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</si>
  <si>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</si>
  <si>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</si>
  <si>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</si>
  <si>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</si>
  <si>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</si>
  <si>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</si>
  <si>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</si>
  <si>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</si>
  <si>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</si>
  <si>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</si>
  <si>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</si>
  <si>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</si>
  <si>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</si>
  <si>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</si>
  <si>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</si>
  <si>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</si>
  <si>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</si>
  <si>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</si>
  <si>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</si>
  <si>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</si>
  <si>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</si>
  <si>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</si>
  <si>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</si>
  <si>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</si>
  <si>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</si>
  <si>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</si>
  <si>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</si>
  <si>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</si>
  <si>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</si>
  <si>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</si>
  <si>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</si>
  <si>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</si>
  <si>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</si>
  <si>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</si>
  <si>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</si>
  <si>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</si>
  <si>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</si>
  <si>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</si>
  <si>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</si>
  <si>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</si>
  <si>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</si>
  <si>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</si>
  <si>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</si>
  <si>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</si>
  <si>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</si>
  <si>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</si>
  <si>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</si>
  <si>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</si>
  <si>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</si>
  <si>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</si>
  <si>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</si>
  <si>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</si>
  <si>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</si>
  <si>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</si>
  <si>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</si>
  <si>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</si>
  <si>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</si>
  <si>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</si>
  <si>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</si>
  <si>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</si>
  <si>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</si>
  <si>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</si>
  <si>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</si>
  <si>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</si>
  <si>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</si>
  <si>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</si>
  <si>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</si>
  <si>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</si>
  <si>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</si>
  <si>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</si>
  <si>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</si>
  <si>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</si>
  <si>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</si>
  <si>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</si>
  <si>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</si>
  <si>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</si>
  <si>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</si>
  <si>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</si>
  <si>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</si>
  <si>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</si>
  <si>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</si>
  <si>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</si>
  <si>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</si>
  <si>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</si>
  <si>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</si>
  <si>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</si>
  <si>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</si>
  <si>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</si>
  <si>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</si>
  <si>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</si>
  <si>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</si>
  <si>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</si>
  <si>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</si>
  <si>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</si>
  <si>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</si>
  <si>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</si>
  <si>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</si>
  <si>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</si>
  <si>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</si>
  <si>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</si>
  <si>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</si>
  <si>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</si>
  <si>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</si>
  <si>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</si>
  <si>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</si>
  <si>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</si>
  <si>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</si>
  <si>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</si>
  <si>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</si>
  <si>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</si>
  <si>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</si>
  <si>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</si>
  <si>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</si>
  <si>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</si>
  <si>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</si>
  <si>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</si>
  <si>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</si>
  <si>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</si>
  <si>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</si>
  <si>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</si>
  <si>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</si>
  <si>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</si>
  <si>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</si>
  <si>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</si>
  <si>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</si>
  <si>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</si>
  <si>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</si>
  <si>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</si>
  <si>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</si>
  <si>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</si>
  <si>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</si>
  <si>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</si>
  <si>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</si>
  <si>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</si>
  <si>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</si>
  <si>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</si>
  <si>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</si>
  <si>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</si>
  <si>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</si>
  <si>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</si>
  <si>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</si>
  <si>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</si>
  <si>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</si>
  <si>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</si>
  <si>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</si>
  <si>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</si>
  <si>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</si>
  <si>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</si>
  <si>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</si>
  <si>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</si>
  <si>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</si>
  <si>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</si>
  <si>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</si>
  <si>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</si>
  <si>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</si>
  <si>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</si>
  <si>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</si>
  <si>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</si>
  <si>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</si>
  <si>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</si>
  <si>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</si>
  <si>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</si>
  <si>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</si>
  <si>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</si>
  <si>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</si>
  <si>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</si>
  <si>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</si>
  <si>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</si>
  <si>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</si>
  <si>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</si>
  <si>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</si>
  <si>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</si>
  <si>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</si>
  <si>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</si>
  <si>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</si>
  <si>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</si>
  <si>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</si>
  <si>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</si>
  <si>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</si>
  <si>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</si>
  <si>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</si>
  <si>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</si>
  <si>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</si>
  <si>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</si>
  <si>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</si>
  <si>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</si>
  <si>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</si>
  <si>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</si>
  <si>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</si>
  <si>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</si>
  <si>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</si>
  <si>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</si>
  <si>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</si>
  <si>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</si>
  <si>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</si>
  <si>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</si>
  <si>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</si>
  <si>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</si>
  <si>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</si>
  <si>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</si>
  <si>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</si>
  <si>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</si>
  <si>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</si>
  <si>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</si>
  <si>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</si>
  <si>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</si>
  <si>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</si>
  <si>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</si>
  <si>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</si>
  <si>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</si>
  <si>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</si>
  <si>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</si>
  <si>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</si>
  <si>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</si>
  <si>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</si>
  <si>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</si>
  <si>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</si>
  <si>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</si>
  <si>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</si>
  <si>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</si>
  <si>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</si>
  <si>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</si>
  <si>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</si>
  <si>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</si>
  <si>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</si>
  <si>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</si>
  <si>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</si>
  <si>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</si>
  <si>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</si>
  <si>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</si>
  <si>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</si>
  <si>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</si>
  <si>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</si>
  <si>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</si>
  <si>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</si>
  <si>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</si>
  <si>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</si>
  <si>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</si>
  <si>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</si>
  <si>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</si>
  <si>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</si>
  <si>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</si>
  <si>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</si>
  <si>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</si>
  <si>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</si>
  <si>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</si>
  <si>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</si>
  <si>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</si>
  <si>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</si>
  <si>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</si>
  <si>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</si>
  <si>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</si>
  <si>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</si>
  <si>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</si>
  <si>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</si>
  <si>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</si>
  <si>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</si>
  <si>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</si>
  <si>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</si>
  <si>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</si>
  <si>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</si>
  <si>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</si>
  <si>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</si>
  <si>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</si>
  <si>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</si>
  <si>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</si>
  <si>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</si>
  <si>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</si>
  <si>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</si>
  <si>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</si>
  <si>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</si>
  <si>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</si>
  <si>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</si>
  <si>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</si>
  <si>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</si>
  <si>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</si>
  <si>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</si>
  <si>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</si>
  <si>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</si>
  <si>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</si>
  <si>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</si>
  <si>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</si>
  <si>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</si>
  <si>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</si>
  <si>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</si>
  <si>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</si>
  <si>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</si>
  <si>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</si>
  <si>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</si>
  <si>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</si>
  <si>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</si>
  <si>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</si>
  <si>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</si>
  <si>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</si>
  <si>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</si>
  <si>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</si>
  <si>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</si>
  <si>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</si>
  <si>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</si>
  <si>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</si>
  <si>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</si>
  <si>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</si>
  <si>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</si>
  <si>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</si>
  <si>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</si>
  <si>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</si>
  <si>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</si>
  <si>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</si>
  <si>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</si>
  <si>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</si>
  <si>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</si>
  <si>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</si>
  <si>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</si>
  <si>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</si>
  <si>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</si>
  <si>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</si>
  <si>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</si>
  <si>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</si>
  <si>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</si>
  <si>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</si>
  <si>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</si>
  <si>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</si>
  <si>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</si>
  <si>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</si>
  <si>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</si>
  <si>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</si>
  <si>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</si>
  <si>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</si>
  <si>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</si>
  <si>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</si>
  <si>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</si>
  <si>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</si>
  <si>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</si>
  <si>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</si>
  <si>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</si>
  <si>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</si>
  <si>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</si>
  <si>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</si>
  <si>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</si>
  <si>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</si>
  <si>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</si>
  <si>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</si>
  <si>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</si>
  <si>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</si>
  <si>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</si>
  <si>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</si>
  <si>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</si>
  <si>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</si>
  <si>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</si>
  <si>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</si>
  <si>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</si>
  <si>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</si>
  <si>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</si>
  <si>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</si>
  <si>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</si>
  <si>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</si>
  <si>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</si>
  <si>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</si>
  <si>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</si>
  <si>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</si>
  <si>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</si>
  <si>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</si>
  <si>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</si>
  <si>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</si>
  <si>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</si>
  <si>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</si>
  <si>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</si>
  <si>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</si>
  <si>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</si>
  <si>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</si>
  <si>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</si>
  <si>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</si>
  <si>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</si>
  <si>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</si>
  <si>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</si>
  <si>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</si>
  <si>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</si>
  <si>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</si>
  <si>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</si>
  <si>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</si>
  <si>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</si>
  <si>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</si>
  <si>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</si>
  <si>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</si>
  <si>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</si>
  <si>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</si>
  <si>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</si>
  <si>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</si>
  <si>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</si>
  <si>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</si>
  <si>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</si>
  <si>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</si>
  <si>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</si>
  <si>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</si>
  <si>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</si>
  <si>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</si>
  <si>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</si>
  <si>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</si>
  <si>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</si>
  <si>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</si>
  <si>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</si>
  <si>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</si>
  <si>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</si>
  <si>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</si>
  <si>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</si>
  <si>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</si>
  <si>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</si>
  <si>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</si>
  <si>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</si>
  <si>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</si>
  <si>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</si>
  <si>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</si>
  <si>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</si>
  <si>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</si>
  <si>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</si>
  <si>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</si>
  <si>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</si>
  <si>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</si>
  <si>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</si>
  <si>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</si>
  <si>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</si>
  <si>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</si>
  <si>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</si>
  <si>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</si>
  <si>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</si>
  <si>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</si>
  <si>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</si>
  <si>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</si>
  <si>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</si>
  <si>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</si>
  <si>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</si>
  <si>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</si>
  <si>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</si>
  <si>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</si>
  <si>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</si>
  <si>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</si>
  <si>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</si>
  <si>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</si>
  <si>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</si>
  <si>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</si>
  <si>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</si>
  <si>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</si>
  <si>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</si>
  <si>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</si>
  <si>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</si>
  <si>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</si>
  <si>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</si>
  <si>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</si>
  <si>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</si>
  <si>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</si>
  <si>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</si>
  <si>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</si>
  <si>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</si>
  <si>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</si>
  <si>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</si>
  <si>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</si>
  <si>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</si>
  <si>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</si>
  <si>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</si>
  <si>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</si>
  <si>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</si>
  <si>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</si>
  <si>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</si>
  <si>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</si>
  <si>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</si>
  <si>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</si>
  <si>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</si>
  <si>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</si>
  <si>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</si>
  <si>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</si>
  <si>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</si>
  <si>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</si>
  <si>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</si>
  <si>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</si>
  <si>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</si>
  <si>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</si>
  <si>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</si>
  <si>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</si>
  <si>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</si>
  <si>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</si>
  <si>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</si>
  <si>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</si>
  <si>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</si>
  <si>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</si>
  <si>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</si>
  <si>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</si>
  <si>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</si>
  <si>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</si>
  <si>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</si>
  <si>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</si>
  <si>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</si>
  <si>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</si>
  <si>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</si>
  <si>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</si>
  <si>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</si>
  <si>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</si>
  <si>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</si>
  <si>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</si>
  <si>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</si>
  <si>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</si>
  <si>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</si>
  <si>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</si>
  <si>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</si>
  <si>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</si>
  <si>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</si>
  <si>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</si>
  <si>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</si>
  <si>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</si>
  <si>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</si>
  <si>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</si>
  <si>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</si>
  <si>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</si>
  <si>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</si>
  <si>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</si>
  <si>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</si>
  <si>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</si>
  <si>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</si>
  <si>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</si>
  <si>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</si>
  <si>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</si>
  <si>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</si>
  <si>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</si>
  <si>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</si>
  <si>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</si>
  <si>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</si>
  <si>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</si>
  <si>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</si>
  <si>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</si>
  <si>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</si>
  <si>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</si>
  <si>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</si>
  <si>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</si>
  <si>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</si>
  <si>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</si>
  <si>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</si>
  <si>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</si>
  <si>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</si>
  <si>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</si>
  <si>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</si>
  <si>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</si>
  <si>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</si>
  <si>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</si>
  <si>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</si>
  <si>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</si>
  <si>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</si>
  <si>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</si>
  <si>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</si>
  <si>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</si>
  <si>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</si>
  <si>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</si>
  <si>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</si>
  <si>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</si>
  <si>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</si>
  <si>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</si>
  <si>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</si>
  <si>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</si>
  <si>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</si>
  <si>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</si>
  <si>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</si>
  <si>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</si>
  <si>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</si>
  <si>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</si>
  <si>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</si>
  <si>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</si>
  <si>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</si>
  <si>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</si>
  <si>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</si>
  <si>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</si>
  <si>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</si>
  <si>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</si>
  <si>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</si>
  <si>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</si>
  <si>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</si>
  <si>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</si>
  <si>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</si>
  <si>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</si>
  <si>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</si>
  <si>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</si>
  <si>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</si>
  <si>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</si>
  <si>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</si>
  <si>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</si>
  <si>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</si>
  <si>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</si>
  <si>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</si>
  <si>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</si>
  <si>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</si>
  <si>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</si>
  <si>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</si>
  <si>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</si>
  <si>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</si>
  <si>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</si>
  <si>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</si>
  <si>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</si>
  <si>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</si>
  <si>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</si>
  <si>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</si>
  <si>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</si>
  <si>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</si>
  <si>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</si>
  <si>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</si>
  <si>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</si>
  <si>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</si>
  <si>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</si>
  <si>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</si>
  <si>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</si>
  <si>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</si>
  <si>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</si>
  <si>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</si>
  <si>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</si>
  <si>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</si>
  <si>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</si>
  <si>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</si>
  <si>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</si>
  <si>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</si>
  <si>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</si>
  <si>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</si>
  <si>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</si>
  <si>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</si>
  <si>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</si>
  <si>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</si>
  <si>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</si>
  <si>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</si>
  <si>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</si>
  <si>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</si>
  <si>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</si>
  <si>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</si>
  <si>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</si>
  <si>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</si>
  <si>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</si>
  <si>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</si>
  <si>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</si>
  <si>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</si>
  <si>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</si>
  <si>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</si>
  <si>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</si>
  <si>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</si>
  <si>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</si>
  <si>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</si>
  <si>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</si>
  <si>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</si>
  <si>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</si>
  <si>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</si>
  <si>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</si>
  <si>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</si>
  <si>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</si>
  <si>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</si>
  <si>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</si>
  <si>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</si>
  <si>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</si>
  <si>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</si>
  <si>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</si>
  <si>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</si>
  <si>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</si>
  <si>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</si>
  <si>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</si>
  <si>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</si>
  <si>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</si>
  <si>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</si>
  <si>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</si>
  <si>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</si>
  <si>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</si>
  <si>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</si>
  <si>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</si>
  <si>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</si>
  <si>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</si>
  <si>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</si>
  <si>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</si>
  <si>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</si>
  <si>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</si>
  <si>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</si>
  <si>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</si>
  <si>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</si>
  <si>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</si>
  <si>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</si>
  <si>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</si>
  <si>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</si>
  <si>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</si>
  <si>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</si>
  <si>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</si>
  <si>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</si>
  <si>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</si>
  <si>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</si>
  <si>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</si>
  <si>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</si>
  <si>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</si>
  <si>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</si>
  <si>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</si>
  <si>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</si>
  <si>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</si>
  <si>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</si>
  <si>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</si>
  <si>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</si>
  <si>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</si>
  <si>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</si>
  <si>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</si>
  <si>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</si>
  <si>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</si>
  <si>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</si>
  <si>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</si>
  <si>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</si>
  <si>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</si>
  <si>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</si>
  <si>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</si>
  <si>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</si>
  <si>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</si>
  <si>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</si>
  <si>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</si>
  <si>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</si>
  <si>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</si>
  <si>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</si>
  <si>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</si>
  <si>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</si>
  <si>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</si>
  <si>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</si>
  <si>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</si>
  <si>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</si>
  <si>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</si>
  <si>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</si>
  <si>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</si>
  <si>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</si>
  <si>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</si>
  <si>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</si>
  <si>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</si>
  <si>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</si>
  <si>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</si>
  <si>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</si>
  <si>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</si>
  <si>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</si>
  <si>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</si>
  <si>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</si>
  <si>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</si>
  <si>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</si>
  <si>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</si>
  <si>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</si>
  <si>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</si>
  <si>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</si>
  <si>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</si>
  <si>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</si>
  <si>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</si>
  <si>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</si>
  <si>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</si>
  <si>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</si>
  <si>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</si>
  <si>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</si>
  <si>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</si>
  <si>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</si>
  <si>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</si>
  <si>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</si>
  <si>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</si>
  <si>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</si>
  <si>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</si>
  <si>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</si>
  <si>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</si>
  <si>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</si>
  <si>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</si>
  <si>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</si>
  <si>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</si>
  <si>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</si>
  <si>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</si>
  <si>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</si>
  <si>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</si>
  <si>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</si>
  <si>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</si>
  <si>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</si>
  <si>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</si>
  <si>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</si>
  <si>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</si>
  <si>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</si>
  <si>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</si>
  <si>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</si>
  <si>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</si>
  <si>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</si>
  <si>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</si>
  <si>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</si>
  <si>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</si>
  <si>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</si>
  <si>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</si>
  <si>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</si>
  <si>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</si>
  <si>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</si>
  <si>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</si>
  <si>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</si>
  <si>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</si>
  <si>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</si>
  <si>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</si>
  <si>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</si>
  <si>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</si>
  <si>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</si>
  <si>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</si>
  <si>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</si>
  <si>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</si>
  <si>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</si>
  <si>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</si>
  <si>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</si>
  <si>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</si>
  <si>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</si>
  <si>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</si>
  <si>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</si>
  <si>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</si>
  <si>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</si>
  <si>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</si>
  <si>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</si>
  <si>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</si>
  <si>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</si>
  <si>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</si>
  <si>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</si>
  <si>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</si>
  <si>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</si>
  <si>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</si>
  <si>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</si>
  <si>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</si>
  <si>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</si>
  <si>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</si>
  <si>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</si>
  <si>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</si>
  <si>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</si>
  <si>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</si>
  <si>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</si>
  <si>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</si>
  <si>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</si>
  <si>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</si>
  <si>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</si>
  <si>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</si>
  <si>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</si>
  <si>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</si>
  <si>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</si>
  <si>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</si>
  <si>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</si>
  <si>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</si>
  <si>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</si>
  <si>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</si>
  <si>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</si>
  <si>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</si>
  <si>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</si>
  <si>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</si>
  <si>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</si>
  <si>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</si>
  <si>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</si>
  <si>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</si>
  <si>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</si>
  <si>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</si>
  <si>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</si>
  <si>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</si>
  <si>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</si>
  <si>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</si>
  <si>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</si>
  <si>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</si>
  <si>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</si>
  <si>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</si>
  <si>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</si>
  <si>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</si>
  <si>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</si>
  <si>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</si>
  <si>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</si>
  <si>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</si>
  <si>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</si>
  <si>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</si>
  <si>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</si>
  <si>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</si>
  <si>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</si>
  <si>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</si>
  <si>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</si>
  <si>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</si>
  <si>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</si>
  <si>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</si>
  <si>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</si>
  <si>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</si>
  <si>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</si>
  <si>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</si>
  <si>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</si>
  <si>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</si>
  <si>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</si>
  <si>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</si>
  <si>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</si>
  <si>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</si>
  <si>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</si>
  <si>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</si>
  <si>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</si>
  <si>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</si>
  <si>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</si>
  <si>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</si>
  <si>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</si>
  <si>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</si>
  <si>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</si>
  <si>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</si>
  <si>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</si>
  <si>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</si>
  <si>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</si>
  <si>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</si>
  <si>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</si>
  <si>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</si>
  <si>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</si>
  <si>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</si>
  <si>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</si>
  <si>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</si>
  <si>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</si>
  <si>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</si>
  <si>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</si>
  <si>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</si>
  <si>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</si>
  <si>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</si>
  <si>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</si>
  <si>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</si>
  <si>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</si>
  <si>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</si>
  <si>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</si>
  <si>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</si>
  <si>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</si>
  <si>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</si>
  <si>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</si>
  <si>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</si>
  <si>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</si>
  <si>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</si>
  <si>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</si>
  <si>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</si>
  <si>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</si>
  <si>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</si>
  <si>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</si>
  <si>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</si>
  <si>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</si>
  <si>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</si>
  <si>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</si>
  <si>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</si>
  <si>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</si>
  <si>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</si>
  <si>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</si>
  <si>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</si>
  <si>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</si>
  <si>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</si>
  <si>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</si>
  <si>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</si>
  <si>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</si>
  <si>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</si>
  <si>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</si>
  <si>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</si>
  <si>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</si>
  <si>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</si>
  <si>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</si>
  <si>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</si>
  <si>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</si>
  <si>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</si>
  <si>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</si>
  <si>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</si>
  <si>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</si>
  <si>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</si>
  <si>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</si>
  <si>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</si>
  <si>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</si>
  <si>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</si>
  <si>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</si>
  <si>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</si>
  <si>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</si>
  <si>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</si>
  <si>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</si>
  <si>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</si>
  <si>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</si>
  <si>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</si>
  <si>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</si>
  <si>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</si>
  <si>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</si>
  <si>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</si>
  <si>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</si>
  <si>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</si>
  <si>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</si>
  <si>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</si>
  <si>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</si>
  <si>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</si>
  <si>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</si>
  <si>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</si>
  <si>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</si>
  <si>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</si>
  <si>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</si>
  <si>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</si>
  <si>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</si>
  <si>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</si>
  <si>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</si>
  <si>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</si>
  <si>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</si>
  <si>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</si>
  <si>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</si>
  <si>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</si>
  <si>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</si>
  <si>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</si>
  <si>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</si>
  <si>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</si>
  <si>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</si>
  <si>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</si>
  <si>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</si>
  <si>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</si>
  <si>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</si>
  <si>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</si>
  <si>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</si>
  <si>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</si>
  <si>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</si>
  <si>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</si>
  <si>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</si>
  <si>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</si>
  <si>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</si>
  <si>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</si>
  <si>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</si>
  <si>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</si>
  <si>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</si>
  <si>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</si>
  <si>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</si>
  <si>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</si>
  <si>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</si>
  <si>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</si>
  <si>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</si>
  <si>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</si>
  <si>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</si>
  <si>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</si>
  <si>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</si>
  <si>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</si>
  <si>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</si>
  <si>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</si>
  <si>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</si>
  <si>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</si>
  <si>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</si>
  <si>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</si>
  <si>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</si>
  <si>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</si>
  <si>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</si>
  <si>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</si>
  <si>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</si>
  <si>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</si>
  <si>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</si>
  <si>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</si>
  <si>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</si>
  <si>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</si>
  <si>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</si>
  <si>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</si>
  <si>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</si>
  <si>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</si>
  <si>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</si>
  <si>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</si>
  <si>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</si>
  <si>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</si>
  <si>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</si>
  <si>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</si>
  <si>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</si>
  <si>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</si>
  <si>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</si>
  <si>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</si>
  <si>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</si>
  <si>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</si>
  <si>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</si>
  <si>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</si>
  <si>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</si>
  <si>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</si>
  <si>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</si>
  <si>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</si>
  <si>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</si>
  <si>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</si>
  <si>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</si>
  <si>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</si>
  <si>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</si>
  <si>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</si>
  <si>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</si>
  <si>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</si>
  <si>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</si>
  <si>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</si>
  <si>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</si>
  <si>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</si>
  <si>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</si>
  <si>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</si>
  <si>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</si>
  <si>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</si>
  <si>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</si>
  <si>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</si>
  <si>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</si>
  <si>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</si>
  <si>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</si>
  <si>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</si>
  <si>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</si>
  <si>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</si>
  <si>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</si>
  <si>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</si>
  <si>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</si>
  <si>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</si>
  <si>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</si>
  <si>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</si>
  <si>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</si>
  <si>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</si>
  <si>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</si>
  <si>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</si>
  <si>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</si>
  <si>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</si>
  <si>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</si>
  <si>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</si>
  <si>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</si>
  <si>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</si>
  <si>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</si>
  <si>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</si>
  <si>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</si>
  <si>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</si>
  <si>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</si>
  <si>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</si>
  <si>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</si>
  <si>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</si>
  <si>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</si>
  <si>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</si>
  <si>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</si>
  <si>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</si>
  <si>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</si>
  <si>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</si>
  <si>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</si>
  <si>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</si>
  <si>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</si>
  <si>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</si>
  <si>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</si>
  <si>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</si>
  <si>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</si>
  <si>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</si>
  <si>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</si>
  <si>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</si>
  <si>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</si>
  <si>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</si>
  <si>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</si>
  <si>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</si>
  <si>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</si>
  <si>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</si>
  <si>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</si>
  <si>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</si>
  <si>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</si>
  <si>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</si>
  <si>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</si>
  <si>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</si>
  <si>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</si>
  <si>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</si>
  <si>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</si>
  <si>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</si>
  <si>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</si>
  <si>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</si>
  <si>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</si>
  <si>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</si>
  <si>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</si>
  <si>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</si>
  <si>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</si>
  <si>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</si>
  <si>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</si>
  <si>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</si>
  <si>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</si>
  <si>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</si>
  <si>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</si>
  <si>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</si>
  <si>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</si>
  <si>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</si>
  <si>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</si>
  <si>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</si>
  <si>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</si>
  <si>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</si>
  <si>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</si>
  <si>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</si>
  <si>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</si>
  <si>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</si>
  <si>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</si>
  <si>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</si>
  <si>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</si>
  <si>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</si>
  <si>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</si>
  <si>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</si>
  <si>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</si>
  <si>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</si>
  <si>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</si>
  <si>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</si>
  <si>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</si>
  <si>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</si>
  <si>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</si>
  <si>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</si>
  <si>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</si>
  <si>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</si>
  <si>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</si>
  <si>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</si>
  <si>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</si>
  <si>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</si>
  <si>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</si>
  <si>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</si>
  <si>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</si>
  <si>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</si>
  <si>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</si>
  <si>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</si>
  <si>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</si>
  <si>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</si>
  <si>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</si>
  <si>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</si>
  <si>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</si>
  <si>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</si>
  <si>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</si>
  <si>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</si>
  <si>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</si>
  <si>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</si>
  <si>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</si>
  <si>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</si>
  <si>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</si>
  <si>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</si>
  <si>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</si>
  <si>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</si>
  <si>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</si>
  <si>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</si>
  <si>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</si>
  <si>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</si>
  <si>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</si>
  <si>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</si>
  <si>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</si>
  <si>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</si>
  <si>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</si>
  <si>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</si>
  <si>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</si>
  <si>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</si>
  <si>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</si>
  <si>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</si>
  <si>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</si>
  <si>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</si>
  <si>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</si>
  <si>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</si>
  <si>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</si>
  <si>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</si>
  <si>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</si>
  <si>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</si>
  <si>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</si>
  <si>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</si>
  <si>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</si>
  <si>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</si>
  <si>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</si>
  <si>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</si>
  <si>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</si>
  <si>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</si>
  <si>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</si>
  <si>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</si>
  <si>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</si>
  <si>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</si>
  <si>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</si>
  <si>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</si>
  <si>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</si>
  <si>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</si>
  <si>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</si>
  <si>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</si>
  <si>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</si>
  <si>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</si>
  <si>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</si>
  <si>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</si>
  <si>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</si>
  <si>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</si>
  <si>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</si>
  <si>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</si>
  <si>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</si>
  <si>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</si>
  <si>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</si>
  <si>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</si>
  <si>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</si>
  <si>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</si>
  <si>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</si>
  <si>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</si>
  <si>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</si>
  <si>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</si>
  <si>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</si>
  <si>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</si>
  <si>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</si>
  <si>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</si>
  <si>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</si>
  <si>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</si>
  <si>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</si>
  <si>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</si>
  <si>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</si>
  <si>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</si>
  <si>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</si>
  <si>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</si>
  <si>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</si>
  <si>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</si>
  <si>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</si>
  <si>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</si>
  <si>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</si>
  <si>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</si>
  <si>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</si>
  <si>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</si>
  <si>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</si>
  <si>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</si>
  <si>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</si>
  <si>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</si>
  <si>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</si>
  <si>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</si>
  <si>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</si>
  <si>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</si>
  <si>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</si>
  <si>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</si>
  <si>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</si>
  <si>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</si>
  <si>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</si>
  <si>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</si>
  <si>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</si>
  <si>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</si>
  <si>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</si>
  <si>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</si>
  <si>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</si>
  <si>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</si>
  <si>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</si>
  <si>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</si>
  <si>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</si>
  <si>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</si>
  <si>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</si>
  <si>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</si>
  <si>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</si>
  <si>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</si>
  <si>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</si>
  <si>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</si>
  <si>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</si>
  <si>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</si>
  <si>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</si>
  <si>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</si>
  <si>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</si>
  <si>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</si>
  <si>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</si>
  <si>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</si>
  <si>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</si>
  <si>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</si>
  <si>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</si>
  <si>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</si>
  <si>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</si>
  <si>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</si>
  <si>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</si>
  <si>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</si>
  <si>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</si>
  <si>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</si>
  <si>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</si>
  <si>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</si>
  <si>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</si>
  <si>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</si>
  <si>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</si>
  <si>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</si>
  <si>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</si>
  <si>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</si>
  <si>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</si>
  <si>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</si>
  <si>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</si>
  <si>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</si>
  <si>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</si>
  <si>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</si>
  <si>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</si>
  <si>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</si>
  <si>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</si>
  <si>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</si>
  <si>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</si>
  <si>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</si>
  <si>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</si>
  <si>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</si>
  <si>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</si>
  <si>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</si>
  <si>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</si>
  <si>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</si>
  <si>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</si>
  <si>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</si>
  <si>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</si>
  <si>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</si>
  <si>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</si>
  <si>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</si>
  <si>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</si>
  <si>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</si>
  <si>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</si>
  <si>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</si>
  <si>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</si>
  <si>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</si>
  <si>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</si>
  <si>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</si>
  <si>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</si>
  <si>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</si>
  <si>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</si>
  <si>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</si>
  <si>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</si>
  <si>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</si>
  <si>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</si>
  <si>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</si>
  <si>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</si>
  <si>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</si>
  <si>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</si>
  <si>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</si>
  <si>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</si>
  <si>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</si>
  <si>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</si>
  <si>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</si>
  <si>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</si>
  <si>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</si>
  <si>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</si>
  <si>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</si>
  <si>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</si>
  <si>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</si>
  <si>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</si>
  <si>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</si>
  <si>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</si>
  <si>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</si>
  <si>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</si>
  <si>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</si>
  <si>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</si>
  <si>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</si>
  <si>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</si>
  <si>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</si>
  <si>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</si>
  <si>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</si>
  <si>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</si>
  <si>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</si>
  <si>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</si>
  <si>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</si>
  <si>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</si>
  <si>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</si>
  <si>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</si>
  <si>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</si>
  <si>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</si>
  <si>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</si>
  <si>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</si>
  <si>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</si>
  <si>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</si>
  <si>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</si>
  <si>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</si>
  <si>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</si>
  <si>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</si>
  <si>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</si>
  <si>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</si>
  <si>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</si>
  <si>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</si>
  <si>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</si>
  <si>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</si>
  <si>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</si>
  <si>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</si>
  <si>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</si>
  <si>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</si>
  <si>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</si>
  <si>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</si>
  <si>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</si>
  <si>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</si>
  <si>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</si>
  <si>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</si>
  <si>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</si>
  <si>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</si>
  <si>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</si>
  <si>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</si>
  <si>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</si>
  <si>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</si>
  <si>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</si>
  <si>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</si>
  <si>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</si>
  <si>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</si>
  <si>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</si>
  <si>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</si>
  <si>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</si>
  <si>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</si>
  <si>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</si>
  <si>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</si>
  <si>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</si>
  <si>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</si>
  <si>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</si>
  <si>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</si>
  <si>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</si>
  <si>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</si>
  <si>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</si>
  <si>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</si>
  <si>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</si>
  <si>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</si>
  <si>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</si>
  <si>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</si>
  <si>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</si>
  <si>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</si>
  <si>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</si>
  <si>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</si>
  <si>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</si>
  <si>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</si>
  <si>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</si>
  <si>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</si>
  <si>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</si>
  <si>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</si>
  <si>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</si>
  <si>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</si>
  <si>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</si>
  <si>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</si>
  <si>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</si>
  <si>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</si>
  <si>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</si>
  <si>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</si>
  <si>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</si>
  <si>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</si>
  <si>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</si>
  <si>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</si>
  <si>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</si>
  <si>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</si>
  <si>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</si>
  <si>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</si>
  <si>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</si>
  <si>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</si>
  <si>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</si>
  <si>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</si>
  <si>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</si>
  <si>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</si>
  <si>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</si>
  <si>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</si>
  <si>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</si>
  <si>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</si>
  <si>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</si>
  <si>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</si>
  <si>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</si>
  <si>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</si>
  <si>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</si>
  <si>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</si>
  <si>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</si>
  <si>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</si>
  <si>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</si>
  <si>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</si>
  <si>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</si>
  <si>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</si>
  <si>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</si>
  <si>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</si>
  <si>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</si>
  <si>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</si>
  <si>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</si>
  <si>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</si>
  <si>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</si>
  <si>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</si>
  <si>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</si>
  <si>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</si>
  <si>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</si>
  <si>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</si>
  <si>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</si>
  <si>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</si>
  <si>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</si>
  <si>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</si>
  <si>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</si>
  <si>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</si>
  <si>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</si>
  <si>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</si>
  <si>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</si>
  <si>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</si>
  <si>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</si>
  <si>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</si>
  <si>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</si>
  <si>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</si>
  <si>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</si>
  <si>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</si>
  <si>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</si>
  <si>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</si>
  <si>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</si>
  <si>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</si>
  <si>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</si>
  <si>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</si>
  <si>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</si>
  <si>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</si>
  <si>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</si>
  <si>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</si>
  <si>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</si>
  <si>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</si>
  <si>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</si>
  <si>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</si>
  <si>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</si>
  <si>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</si>
  <si>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</si>
  <si>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</si>
  <si>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</si>
  <si>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</si>
  <si>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</si>
  <si>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</si>
  <si>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</si>
  <si>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</si>
  <si>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</si>
  <si>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</si>
  <si>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</si>
  <si>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</si>
  <si>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</si>
  <si>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</si>
  <si>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</si>
  <si>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</si>
  <si>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</si>
  <si>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</si>
  <si>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</si>
  <si>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</si>
  <si>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</si>
  <si>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</si>
  <si>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</si>
  <si>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</si>
  <si>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</si>
  <si>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</si>
  <si>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</si>
  <si>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</si>
  <si>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</si>
  <si>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</si>
  <si>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</si>
  <si>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</si>
  <si>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</si>
  <si>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</si>
  <si>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</si>
  <si>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</si>
  <si>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</si>
  <si>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</si>
  <si>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</si>
  <si>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</si>
  <si>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</si>
  <si>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</si>
  <si>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</si>
  <si>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</si>
  <si>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</si>
  <si>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</si>
  <si>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</si>
  <si>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</si>
  <si>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</si>
  <si>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</si>
  <si>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</si>
  <si>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</si>
  <si>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</si>
  <si>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</si>
  <si>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</si>
  <si>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</si>
  <si>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</si>
  <si>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</si>
  <si>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</si>
  <si>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</si>
  <si>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</si>
  <si>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</si>
  <si>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</si>
  <si>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</si>
  <si>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</si>
  <si>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</si>
  <si>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</si>
  <si>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</si>
  <si>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</si>
  <si>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</si>
  <si>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</si>
  <si>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</si>
  <si>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</si>
  <si>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</si>
  <si>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</si>
  <si>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</si>
  <si>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</si>
  <si>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</si>
  <si>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</si>
  <si>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</si>
  <si>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</si>
  <si>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</si>
  <si>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</si>
  <si>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</si>
  <si>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</si>
  <si>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</si>
  <si>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</si>
  <si>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</si>
  <si>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</si>
  <si>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</si>
  <si>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</si>
  <si>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</si>
  <si>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</si>
  <si>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</si>
  <si>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</si>
  <si>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</si>
  <si>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</si>
  <si>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</si>
  <si>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</si>
  <si>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</si>
  <si>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</si>
  <si>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</si>
  <si>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</si>
  <si>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</si>
  <si>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</si>
  <si>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</si>
  <si>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</si>
  <si>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</si>
  <si>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</si>
  <si>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</si>
  <si>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</si>
  <si>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</si>
  <si>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</si>
  <si>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</si>
  <si>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</si>
  <si>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</si>
  <si>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</si>
  <si>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</si>
  <si>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</si>
  <si>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</si>
  <si>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</si>
  <si>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</si>
  <si>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</si>
  <si>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</si>
  <si>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</si>
  <si>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</si>
  <si>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</si>
  <si>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</si>
  <si>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</si>
  <si>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</si>
  <si>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</si>
  <si>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</si>
  <si>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</si>
  <si>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</si>
  <si>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</si>
  <si>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</si>
  <si>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</si>
  <si>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</si>
  <si>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</si>
  <si>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</si>
  <si>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</si>
  <si>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</si>
  <si>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</si>
  <si>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</si>
  <si>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</si>
  <si>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</si>
  <si>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</si>
  <si>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</si>
  <si>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</si>
  <si>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</si>
  <si>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</si>
  <si>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</si>
  <si>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</si>
  <si>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</si>
  <si>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</si>
  <si>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</si>
  <si>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</si>
  <si>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</si>
  <si>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</si>
  <si>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</si>
  <si>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</si>
  <si>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</si>
  <si>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</si>
  <si>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</si>
  <si>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</si>
  <si>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</si>
  <si>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</si>
  <si>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</si>
  <si>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</si>
  <si>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</si>
  <si>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</si>
  <si>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</si>
  <si>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</si>
  <si>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</si>
  <si>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</si>
  <si>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</si>
  <si>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</si>
  <si>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</si>
  <si>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</si>
  <si>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</si>
  <si>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</si>
  <si>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</si>
  <si>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</si>
  <si>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</si>
  <si>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</si>
  <si>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</si>
  <si>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</si>
  <si>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</si>
  <si>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</si>
  <si>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</si>
  <si>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</si>
  <si>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</si>
  <si>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</si>
  <si>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</si>
  <si>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</si>
  <si>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</si>
  <si>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</si>
  <si>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</si>
  <si>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</si>
  <si>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</si>
  <si>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</si>
  <si>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</si>
  <si>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</si>
  <si>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</si>
  <si>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</si>
  <si>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</si>
  <si>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</si>
  <si>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</si>
  <si>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</si>
  <si>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</si>
  <si>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</si>
  <si>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</si>
  <si>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</si>
  <si>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</si>
  <si>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</si>
  <si>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</si>
  <si>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</si>
  <si>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</si>
  <si>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</si>
  <si>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</si>
  <si>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</si>
  <si>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</si>
  <si>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</si>
  <si>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</si>
  <si>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</si>
  <si>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</si>
  <si>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</si>
  <si>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</si>
  <si>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</si>
  <si>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</si>
  <si>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</si>
  <si>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</si>
  <si>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</si>
  <si>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</si>
  <si>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</si>
  <si>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</si>
  <si>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</si>
  <si>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</si>
  <si>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</si>
  <si>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</si>
  <si>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</si>
  <si>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</si>
  <si>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</si>
  <si>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</si>
  <si>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</si>
  <si>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</si>
  <si>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</si>
  <si>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</si>
  <si>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</si>
  <si>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</si>
  <si>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</si>
  <si>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</si>
  <si>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</si>
  <si>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</si>
  <si>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</si>
  <si>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</si>
  <si>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</si>
  <si>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</si>
  <si>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</si>
  <si>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</si>
  <si>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</si>
  <si>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</si>
  <si>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</si>
  <si>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</si>
  <si>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</si>
  <si>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</si>
  <si>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</si>
  <si>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</si>
  <si>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</si>
  <si>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</si>
  <si>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</si>
  <si>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</si>
  <si>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</si>
  <si>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</si>
  <si>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</si>
  <si>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</si>
  <si>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</si>
  <si>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</si>
  <si>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</si>
  <si>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</si>
  <si>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</si>
  <si>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</si>
  <si>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</si>
  <si>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</si>
  <si>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</si>
  <si>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</si>
  <si>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</si>
  <si>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</si>
  <si>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</si>
  <si>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</si>
  <si>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</si>
  <si>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</si>
  <si>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</si>
  <si>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</si>
  <si>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</si>
  <si>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</si>
  <si>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</si>
  <si>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</si>
  <si>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</si>
  <si>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</si>
  <si>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</si>
  <si>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</si>
  <si>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</si>
  <si>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</si>
  <si>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</si>
  <si>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</si>
  <si>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</si>
  <si>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</si>
  <si>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</si>
  <si>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</si>
  <si>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</si>
  <si>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</si>
  <si>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</si>
  <si>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</si>
  <si>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</si>
  <si>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</si>
  <si>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</si>
  <si>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</si>
  <si>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</si>
  <si>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</si>
  <si>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</si>
  <si>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</si>
  <si>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</si>
  <si>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</si>
  <si>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</si>
  <si>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</si>
  <si>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</si>
  <si>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</si>
  <si>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</si>
  <si>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</si>
  <si>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</si>
  <si>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</si>
  <si>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</si>
  <si>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</si>
  <si>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</si>
  <si>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</si>
  <si>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</si>
  <si>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</si>
  <si>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</si>
  <si>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</si>
  <si>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</si>
  <si>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</si>
  <si>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</si>
  <si>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</si>
  <si>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</si>
  <si>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</si>
  <si>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</si>
  <si>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</si>
  <si>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</si>
  <si>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</si>
  <si>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</si>
  <si>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</si>
  <si>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</si>
  <si>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</si>
  <si>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</si>
  <si>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</si>
  <si>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</si>
  <si>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</si>
  <si>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</si>
  <si>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</si>
  <si>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</si>
  <si>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</si>
  <si>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</si>
  <si>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</si>
  <si>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</si>
  <si>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</si>
  <si>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</si>
  <si>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</si>
  <si>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</si>
  <si>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</si>
  <si>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</si>
  <si>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</si>
  <si>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</si>
  <si>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</si>
  <si>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</si>
  <si>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</si>
  <si>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</si>
  <si>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</si>
  <si>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</si>
  <si>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</si>
  <si>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</si>
  <si>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</si>
  <si>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</si>
  <si>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</si>
  <si>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</si>
  <si>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</si>
  <si>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</si>
  <si>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</si>
  <si>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</si>
  <si>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</si>
  <si>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</si>
  <si>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</si>
  <si>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</si>
  <si>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</si>
  <si>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</si>
  <si>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</si>
  <si>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</si>
  <si>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</si>
  <si>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</si>
  <si>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</si>
  <si>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</si>
  <si>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</si>
  <si>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</si>
  <si>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</si>
  <si>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</si>
  <si>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</si>
  <si>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</si>
  <si>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</si>
  <si>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</si>
  <si>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</si>
  <si>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</si>
  <si>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</si>
  <si>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</si>
  <si>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</si>
  <si>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</si>
  <si>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</si>
  <si>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</si>
  <si>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</si>
  <si>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</si>
  <si>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</si>
  <si>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</si>
  <si>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</si>
  <si>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</si>
  <si>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</si>
  <si>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</si>
  <si>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</si>
  <si>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</si>
  <si>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</si>
  <si>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</si>
  <si>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</si>
  <si>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</si>
  <si>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</si>
  <si>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</si>
  <si>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</si>
  <si>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</si>
  <si>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</si>
  <si>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</si>
  <si>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</si>
  <si>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</si>
  <si>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</si>
  <si>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</si>
  <si>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</si>
  <si>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</si>
  <si>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</si>
  <si>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</si>
  <si>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</si>
  <si>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</si>
  <si>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</si>
  <si>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</si>
  <si>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</si>
  <si>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</si>
  <si>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</si>
  <si>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</si>
  <si>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</si>
  <si>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</si>
  <si>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</si>
  <si>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</si>
  <si>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</si>
  <si>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</si>
  <si>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</si>
  <si>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</si>
  <si>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</si>
  <si>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</si>
  <si>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</si>
  <si>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</si>
  <si>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</si>
  <si>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</si>
  <si>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</si>
  <si>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</si>
  <si>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</si>
  <si>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</si>
  <si>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</si>
  <si>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</si>
  <si>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</si>
  <si>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</si>
  <si>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</si>
  <si>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</si>
  <si>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</si>
  <si>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</si>
  <si>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</si>
  <si>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</si>
  <si>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</si>
  <si>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</si>
  <si>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</si>
  <si>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</si>
  <si>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</si>
  <si>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</si>
  <si>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</si>
  <si>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</si>
  <si>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</si>
  <si>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</si>
  <si>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</si>
  <si>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</si>
  <si>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</si>
  <si>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</si>
  <si>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</si>
  <si>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</si>
  <si>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</si>
  <si>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</si>
  <si>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</si>
  <si>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</si>
  <si>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</si>
  <si>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</si>
  <si>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</si>
  <si>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</si>
  <si>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</si>
  <si>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</si>
  <si>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</si>
  <si>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</si>
  <si>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</si>
  <si>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</si>
  <si>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</si>
  <si>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</si>
  <si>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</si>
  <si>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</si>
  <si>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</si>
  <si>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</si>
  <si>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</si>
  <si>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</si>
  <si>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</si>
  <si>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</si>
  <si>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</si>
  <si>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</si>
  <si>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</si>
  <si>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</si>
  <si>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</si>
  <si>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</si>
  <si>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</si>
  <si>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</si>
  <si>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</si>
  <si>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</si>
  <si>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</si>
  <si>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</si>
  <si>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</si>
  <si>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</si>
  <si>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</si>
  <si>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</si>
  <si>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</si>
  <si>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</si>
  <si>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</si>
  <si>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</si>
  <si>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</si>
  <si>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</si>
  <si>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</si>
  <si>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</si>
  <si>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</si>
  <si>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</si>
  <si>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</si>
  <si>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</si>
  <si>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</si>
  <si>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</si>
  <si>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</si>
  <si>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</si>
  <si>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</si>
  <si>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</si>
  <si>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</si>
  <si>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</si>
  <si>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</si>
  <si>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</si>
  <si>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</si>
  <si>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</si>
  <si>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</si>
  <si>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</si>
  <si>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</si>
  <si>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</si>
  <si>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</si>
  <si>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</si>
  <si>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</si>
  <si>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</si>
  <si>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</si>
  <si>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</si>
  <si>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</si>
  <si>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</si>
  <si>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</si>
  <si>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</si>
  <si>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</si>
  <si>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</si>
  <si>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</si>
  <si>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</si>
  <si>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</si>
  <si>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</si>
  <si>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</si>
  <si>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</si>
  <si>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</si>
  <si>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</si>
  <si>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</si>
  <si>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</si>
  <si>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</si>
  <si>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</si>
  <si>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</si>
  <si>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</si>
  <si>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</si>
  <si>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</si>
  <si>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</si>
  <si>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</si>
  <si>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</si>
  <si>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</si>
  <si>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</si>
  <si>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</si>
  <si>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</si>
  <si>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</si>
  <si>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</si>
  <si>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</si>
  <si>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</si>
  <si>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</si>
  <si>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</si>
  <si>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</si>
  <si>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</si>
  <si>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</si>
  <si>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</si>
  <si>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</si>
  <si>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</si>
  <si>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</si>
  <si>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</si>
  <si>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</si>
  <si>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</si>
  <si>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</si>
  <si>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</si>
  <si>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</si>
  <si>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</si>
  <si>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</si>
  <si>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</si>
  <si>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</si>
  <si>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</si>
  <si>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</si>
  <si>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</si>
  <si>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</si>
  <si>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</si>
  <si>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</si>
  <si>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</si>
  <si>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</si>
  <si>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</si>
  <si>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</si>
  <si>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</si>
  <si>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</si>
  <si>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</si>
  <si>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</si>
  <si>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</si>
  <si>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</si>
  <si>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</si>
  <si>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</si>
  <si>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</si>
  <si>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</si>
  <si>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</si>
  <si>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</si>
  <si>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</si>
  <si>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</si>
  <si>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</si>
  <si>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</si>
  <si>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</si>
  <si>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</si>
  <si>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</si>
  <si>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</si>
  <si>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</si>
  <si>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</si>
  <si>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</si>
  <si>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</si>
  <si>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</si>
  <si>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</si>
  <si>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</si>
  <si>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</si>
  <si>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</si>
  <si>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</si>
  <si>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</si>
  <si>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</si>
  <si>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</si>
  <si>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</si>
  <si>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</si>
  <si>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</si>
  <si>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</si>
  <si>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</si>
  <si>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</si>
  <si>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</si>
  <si>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</si>
  <si>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</si>
  <si>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</si>
  <si>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</si>
  <si>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</si>
  <si>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</si>
  <si>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</si>
  <si>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</si>
  <si>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</si>
  <si>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</si>
  <si>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</si>
  <si>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</si>
  <si>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</si>
  <si>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</si>
  <si>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</si>
  <si>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</si>
  <si>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</si>
  <si>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</si>
  <si>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</si>
  <si>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</si>
  <si>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</si>
  <si>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</si>
  <si>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</si>
  <si>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</si>
  <si>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</si>
  <si>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</si>
  <si>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</si>
  <si>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</si>
  <si>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</si>
  <si>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</si>
  <si>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</si>
  <si>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</si>
  <si>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</si>
  <si>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</si>
  <si>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</si>
  <si>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</si>
  <si>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</si>
  <si>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</si>
  <si>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</si>
  <si>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</si>
  <si>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</si>
  <si>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</si>
  <si>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</si>
  <si>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</si>
  <si>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</si>
  <si>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</si>
  <si>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</si>
  <si>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</si>
  <si>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</si>
  <si>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</si>
  <si>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</si>
  <si>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</si>
  <si>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</si>
  <si>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</si>
  <si>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</si>
  <si>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</si>
  <si>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</si>
  <si>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</si>
  <si>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</si>
  <si>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</si>
  <si>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</si>
  <si>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</si>
  <si>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</si>
  <si>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</si>
  <si>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</si>
  <si>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</si>
  <si>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</si>
  <si>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</si>
  <si>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</si>
  <si>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</si>
  <si>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</si>
  <si>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</si>
  <si>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</si>
  <si>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</si>
  <si>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</si>
  <si>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</si>
  <si>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</si>
  <si>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</si>
  <si>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</si>
  <si>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</si>
  <si>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</si>
  <si>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</si>
  <si>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</si>
  <si>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</si>
  <si>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</si>
  <si>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</si>
  <si>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</si>
  <si>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</si>
  <si>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</si>
  <si>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</si>
  <si>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</si>
  <si>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</si>
  <si>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</si>
  <si>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</si>
  <si>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</si>
  <si>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</si>
  <si>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</si>
  <si>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</si>
  <si>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</si>
  <si>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</si>
  <si>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</si>
  <si>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</si>
  <si>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</si>
  <si>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</si>
  <si>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</si>
  <si>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</si>
  <si>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</si>
  <si>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</si>
  <si>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</si>
  <si>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</si>
  <si>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</si>
  <si>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</si>
  <si>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</si>
  <si>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</si>
  <si>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</si>
  <si>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</si>
  <si>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</si>
  <si>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</si>
  <si>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</si>
  <si>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</si>
  <si>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</si>
  <si>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</si>
  <si>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</si>
  <si>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</si>
  <si>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</si>
  <si>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</si>
  <si>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</si>
  <si>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</si>
  <si>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</si>
  <si>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</si>
  <si>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</si>
  <si>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</si>
  <si>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</si>
  <si>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</si>
  <si>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</si>
  <si>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</si>
  <si>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</si>
  <si>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</si>
  <si>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</si>
  <si>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</si>
  <si>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</si>
  <si>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</si>
  <si>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</si>
  <si>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</si>
  <si>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</si>
  <si>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</si>
  <si>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</si>
  <si>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</si>
  <si>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</si>
  <si>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</si>
  <si>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</si>
  <si>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</si>
  <si>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</si>
  <si>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</si>
  <si>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</si>
  <si>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</si>
  <si>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</si>
  <si>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</si>
  <si>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</si>
  <si>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</si>
  <si>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</si>
  <si>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</si>
  <si>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</si>
  <si>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</si>
  <si>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</si>
  <si>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</si>
  <si>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</si>
  <si>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</si>
  <si>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</si>
  <si>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</si>
  <si>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</si>
  <si>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</si>
  <si>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</si>
  <si>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</si>
  <si>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</si>
  <si>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</si>
  <si>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</si>
  <si>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</si>
  <si>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</si>
  <si>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</si>
  <si>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</si>
  <si>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</si>
  <si>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</si>
  <si>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</si>
  <si>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</si>
  <si>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</si>
  <si>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</si>
  <si>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</si>
  <si>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</si>
  <si>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</si>
  <si>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</si>
  <si>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</si>
  <si>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</si>
  <si>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</si>
  <si>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</si>
  <si>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</si>
  <si>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</si>
  <si>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</si>
  <si>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</si>
  <si>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</si>
  <si>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</si>
  <si>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</si>
  <si>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</si>
  <si>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</si>
  <si>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</si>
  <si>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</si>
  <si>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</si>
  <si>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</si>
  <si>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</si>
  <si>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</si>
  <si>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</si>
  <si>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</si>
  <si>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</si>
  <si>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</si>
  <si>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</si>
  <si>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</si>
  <si>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</si>
  <si>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</si>
  <si>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</si>
  <si>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</si>
  <si>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</si>
  <si>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</si>
  <si>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</si>
  <si>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</si>
  <si>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</si>
  <si>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</si>
  <si>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</si>
  <si>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</si>
  <si>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</si>
  <si>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</si>
  <si>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</si>
  <si>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</si>
  <si>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</si>
  <si>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</si>
  <si>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</si>
  <si>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</si>
  <si>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</si>
  <si>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</si>
  <si>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</si>
  <si>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</si>
  <si>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</si>
  <si>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</si>
  <si>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</si>
  <si>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</si>
  <si>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</si>
  <si>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</si>
  <si>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</si>
  <si>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</si>
  <si>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</si>
  <si>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</si>
  <si>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</si>
  <si>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</si>
  <si>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</si>
  <si>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</si>
  <si>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</si>
  <si>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</si>
  <si>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</si>
  <si>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</si>
  <si>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</si>
  <si>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</si>
  <si>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</si>
  <si>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</si>
  <si>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</si>
  <si>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</si>
  <si>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</si>
  <si>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</si>
  <si>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</si>
  <si>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</si>
  <si>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</si>
  <si>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</si>
  <si>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</si>
  <si>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</si>
  <si>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</si>
  <si>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</si>
  <si>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</si>
  <si>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</si>
  <si>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</si>
  <si>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</si>
  <si>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</si>
  <si>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</si>
  <si>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</si>
  <si>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</si>
  <si>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</si>
  <si>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</si>
  <si>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</si>
  <si>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</si>
  <si>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</si>
  <si>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</si>
  <si>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</si>
  <si>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</si>
  <si>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</si>
  <si>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</si>
  <si>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</si>
  <si>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</si>
  <si>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</si>
  <si>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</si>
  <si>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</si>
  <si>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</si>
  <si>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</si>
  <si>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</si>
  <si>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</si>
  <si>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</si>
  <si>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</si>
  <si>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</si>
  <si>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</si>
  <si>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</si>
  <si>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</si>
  <si>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</si>
  <si>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</si>
  <si>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</si>
  <si>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</si>
  <si>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</si>
  <si>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</si>
  <si>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</si>
  <si>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</si>
  <si>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</si>
  <si>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</si>
  <si>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</si>
  <si>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</si>
  <si>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</si>
  <si>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</si>
  <si>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</si>
  <si>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</si>
  <si>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</si>
  <si>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</si>
  <si>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</si>
  <si>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</si>
  <si>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</si>
  <si>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</si>
  <si>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</si>
  <si>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</si>
  <si>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</si>
  <si>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</si>
  <si>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</si>
  <si>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</si>
  <si>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</si>
  <si>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</si>
  <si>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</si>
  <si>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</si>
  <si>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</si>
  <si>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</si>
  <si>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</si>
  <si>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</si>
  <si>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</si>
  <si>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</si>
  <si>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</si>
  <si>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</si>
  <si>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</si>
  <si>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</si>
  <si>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</si>
  <si>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</si>
  <si>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</si>
  <si>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</si>
  <si>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</si>
  <si>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</si>
  <si>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</si>
  <si>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</si>
  <si>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</si>
  <si>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</si>
  <si>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</si>
  <si>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</si>
  <si>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</si>
  <si>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</si>
  <si>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</si>
  <si>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</si>
  <si>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</si>
  <si>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</si>
  <si>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</si>
  <si>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</si>
  <si>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</si>
  <si>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</si>
  <si>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</si>
  <si>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</si>
  <si>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</si>
  <si>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</si>
  <si>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</si>
  <si>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</si>
  <si>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</si>
  <si>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</si>
  <si>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</si>
  <si>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</si>
  <si>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</si>
  <si>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</si>
  <si>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</si>
  <si>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</si>
  <si>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</si>
  <si>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</si>
  <si>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</si>
  <si>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</si>
  <si>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</si>
  <si>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</si>
  <si>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</si>
  <si>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</si>
  <si>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</si>
  <si>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</si>
  <si>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</si>
  <si>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</si>
  <si>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</si>
  <si>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</si>
  <si>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</si>
  <si>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</si>
  <si>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</si>
  <si>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</si>
  <si>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</si>
  <si>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</si>
  <si>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</si>
  <si>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</si>
  <si>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</si>
  <si>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</si>
  <si>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</si>
  <si>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</si>
  <si>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</si>
  <si>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</si>
  <si>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</si>
  <si>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</si>
  <si>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</si>
  <si>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</si>
  <si>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</si>
  <si>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</si>
  <si>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</si>
  <si>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</si>
  <si>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</si>
  <si>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</si>
  <si>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</si>
  <si>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</si>
  <si>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</si>
  <si>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</si>
  <si>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</si>
  <si>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</si>
  <si>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</si>
  <si>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</si>
  <si>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</si>
  <si>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</si>
  <si>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</si>
  <si>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</si>
  <si>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</si>
  <si>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</si>
  <si>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</si>
  <si>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</si>
  <si>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</si>
  <si>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</si>
  <si>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</si>
  <si>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</si>
  <si>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</si>
  <si>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</si>
  <si>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</si>
  <si>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</si>
  <si>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</si>
  <si>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</si>
  <si>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</si>
  <si>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</si>
  <si>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</si>
  <si>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</si>
  <si>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</si>
  <si>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</si>
  <si>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</si>
  <si>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</si>
  <si>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</si>
  <si>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</si>
  <si>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</si>
  <si>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</si>
  <si>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</si>
  <si>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</si>
  <si>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</si>
  <si>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</si>
  <si>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</si>
  <si>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</si>
  <si>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</si>
  <si>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</si>
  <si>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</si>
  <si>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</si>
  <si>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</si>
  <si>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</si>
  <si>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</si>
  <si>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</si>
  <si>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</si>
  <si>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</si>
  <si>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</si>
  <si>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</si>
  <si>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</si>
  <si>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</si>
  <si>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</si>
  <si>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</si>
  <si>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</si>
  <si>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</si>
  <si>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</si>
  <si>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</si>
  <si>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</si>
  <si>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</si>
  <si>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</si>
  <si>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</si>
  <si>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</si>
  <si>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</si>
  <si>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</si>
  <si>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</si>
  <si>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</si>
  <si>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</si>
  <si>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</si>
  <si>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</si>
  <si>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</si>
  <si>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</si>
  <si>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</si>
  <si>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</si>
  <si>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</si>
  <si>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</si>
  <si>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</si>
  <si>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</si>
  <si>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</si>
  <si>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</si>
  <si>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</si>
  <si>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</si>
  <si>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</si>
  <si>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</si>
  <si>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</si>
  <si>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</si>
  <si>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</si>
  <si>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</si>
  <si>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</si>
  <si>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</si>
  <si>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</si>
  <si>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</si>
  <si>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</si>
  <si>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</si>
  <si>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</si>
  <si>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</si>
  <si>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</si>
  <si>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</si>
  <si>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</si>
  <si>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</si>
  <si>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</si>
  <si>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</si>
  <si>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</si>
  <si>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</si>
  <si>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</si>
  <si>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</si>
  <si>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</si>
  <si>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</si>
  <si>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</si>
  <si>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</si>
  <si>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</si>
  <si>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</si>
  <si>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</si>
  <si>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</si>
  <si>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</si>
  <si>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</si>
  <si>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</si>
  <si>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</si>
  <si>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</si>
  <si>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</si>
  <si>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</si>
  <si>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</si>
  <si>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</si>
  <si>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</si>
  <si>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</si>
  <si>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</si>
  <si>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</si>
  <si>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</si>
  <si>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</si>
  <si>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</si>
  <si>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</si>
  <si>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</si>
  <si>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</si>
  <si>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</si>
  <si>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</si>
  <si>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</si>
  <si>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</si>
  <si>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</si>
  <si>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</si>
  <si>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</si>
  <si>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</si>
  <si>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</si>
  <si>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</si>
  <si>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</si>
  <si>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</si>
  <si>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</si>
  <si>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</si>
  <si>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</si>
  <si>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</si>
  <si>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</si>
  <si>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</si>
  <si>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</si>
  <si>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</si>
  <si>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</si>
  <si>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</si>
  <si>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</si>
  <si>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</si>
  <si>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</si>
  <si>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</si>
  <si>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</si>
  <si>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</si>
  <si>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</si>
  <si>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</si>
  <si>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</si>
  <si>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</si>
  <si>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</si>
  <si>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</si>
  <si>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</si>
  <si>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</si>
  <si>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</si>
  <si>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</si>
  <si>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</si>
  <si>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</si>
  <si>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</si>
  <si>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</si>
  <si>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</si>
  <si>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</si>
  <si>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</si>
  <si>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</si>
  <si>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</si>
  <si>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</si>
  <si>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</si>
  <si>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</si>
  <si>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</si>
  <si>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</si>
  <si>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</si>
  <si>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</si>
  <si>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</si>
  <si>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</si>
  <si>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</si>
  <si>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</si>
  <si>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</si>
  <si>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</si>
  <si>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</si>
  <si>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</si>
  <si>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</si>
  <si>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</si>
  <si>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</si>
  <si>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</si>
  <si>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</si>
  <si>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</si>
  <si>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</si>
  <si>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</si>
  <si>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</si>
  <si>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</si>
  <si>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</si>
  <si>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</si>
  <si>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</si>
  <si>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</si>
  <si>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</si>
  <si>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</si>
  <si>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</si>
  <si>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</si>
  <si>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</si>
  <si>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</si>
  <si>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</si>
  <si>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</si>
  <si>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</si>
  <si>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</si>
  <si>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</si>
  <si>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</si>
  <si>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</si>
  <si>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</si>
  <si>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</si>
  <si>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</si>
  <si>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</si>
  <si>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</si>
  <si>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</si>
  <si>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</si>
  <si>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</si>
  <si>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</si>
  <si>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</si>
  <si>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</si>
  <si>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</si>
  <si>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</si>
  <si>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</si>
  <si>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</si>
  <si>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</si>
  <si>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</si>
  <si>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</si>
  <si>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</si>
  <si>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</si>
  <si>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</si>
  <si>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</si>
  <si>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</si>
  <si>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</si>
  <si>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</si>
  <si>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</si>
  <si>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</si>
  <si>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</si>
  <si>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</si>
  <si>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</si>
  <si>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</si>
  <si>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</si>
  <si>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</si>
  <si>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</si>
  <si>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</si>
  <si>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</si>
  <si>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</si>
  <si>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</si>
  <si>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</si>
  <si>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</si>
  <si>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</si>
  <si>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</si>
  <si>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</si>
  <si>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</si>
  <si>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</si>
  <si>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</si>
  <si>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</si>
  <si>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</si>
  <si>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</si>
  <si>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</si>
  <si>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</si>
  <si>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</si>
  <si>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</si>
  <si>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</si>
  <si>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</si>
  <si>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</si>
  <si>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</si>
  <si>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</si>
  <si>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</si>
  <si>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</si>
  <si>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</si>
  <si>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</si>
  <si>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</si>
  <si>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</si>
  <si>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</si>
  <si>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</si>
  <si>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</si>
  <si>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</si>
  <si>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</si>
  <si>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</si>
  <si>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</si>
  <si>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</si>
  <si>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</si>
  <si>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</si>
  <si>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</si>
  <si>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</si>
  <si>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</si>
  <si>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</si>
  <si>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</si>
  <si>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</si>
  <si>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</si>
  <si>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</si>
  <si>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</si>
  <si>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</si>
  <si>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</si>
  <si>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</si>
  <si>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</si>
  <si>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</si>
  <si>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</si>
  <si>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</si>
  <si>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</si>
  <si>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</si>
  <si>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</si>
  <si>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</si>
  <si>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</si>
  <si>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</si>
  <si>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</si>
  <si>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</si>
  <si>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</si>
  <si>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</si>
  <si>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</si>
  <si>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</si>
  <si>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</si>
  <si>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</si>
  <si>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</si>
  <si>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</si>
  <si>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</si>
  <si>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</si>
  <si>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</si>
  <si>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</si>
  <si>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</si>
  <si>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</si>
  <si>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</si>
  <si>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</si>
  <si>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</si>
  <si>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</si>
  <si>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</si>
  <si>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</si>
  <si>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</si>
  <si>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</si>
  <si>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</si>
  <si>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</si>
  <si>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</si>
  <si>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</si>
  <si>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</si>
  <si>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</si>
  <si>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</si>
  <si>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</si>
  <si>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</si>
  <si>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</si>
  <si>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</si>
  <si>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</si>
  <si>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</si>
  <si>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</si>
  <si>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</si>
  <si>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</si>
  <si>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</si>
  <si>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</si>
  <si>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</si>
  <si>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</si>
  <si>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</si>
  <si>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</si>
  <si>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</si>
  <si>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</si>
  <si>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</si>
  <si>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</si>
  <si>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</si>
  <si>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</si>
  <si>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</si>
  <si>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</si>
  <si>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</si>
  <si>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</si>
  <si>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</si>
  <si>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</si>
  <si>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</si>
  <si>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</si>
  <si>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</si>
  <si>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</si>
  <si>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</si>
  <si>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</si>
  <si>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</si>
  <si>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</si>
  <si>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</si>
  <si>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</si>
  <si>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</si>
  <si>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</si>
  <si>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</si>
  <si>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</si>
  <si>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</si>
  <si>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</si>
  <si>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</si>
  <si>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</si>
  <si>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</si>
  <si>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</si>
  <si>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</si>
  <si>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</si>
  <si>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</si>
  <si>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</si>
  <si>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</si>
  <si>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</si>
  <si>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</si>
  <si>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</si>
  <si>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</si>
  <si>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</si>
  <si>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</si>
  <si>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</si>
  <si>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</si>
  <si>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</si>
  <si>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</si>
  <si>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</si>
  <si>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</si>
  <si>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</si>
  <si>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</si>
  <si>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</si>
  <si>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</si>
  <si>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</si>
  <si>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</si>
  <si>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</si>
  <si>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</si>
  <si>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</si>
  <si>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</si>
  <si>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</si>
  <si>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</si>
  <si>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</si>
  <si>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</si>
  <si>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</si>
  <si>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</si>
  <si>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</si>
  <si>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</si>
  <si>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</si>
  <si>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</si>
  <si>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</si>
  <si>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</si>
  <si>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</si>
  <si>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</si>
  <si>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</si>
  <si>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</si>
  <si>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</si>
  <si>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</si>
  <si>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</si>
  <si>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</si>
  <si>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</si>
  <si>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</si>
  <si>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</si>
  <si>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</si>
  <si>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</si>
  <si>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</si>
  <si>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</si>
  <si>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</si>
  <si>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</si>
  <si>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</si>
  <si>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</si>
  <si>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</si>
  <si>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</si>
  <si>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</si>
  <si>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</si>
  <si>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</si>
  <si>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</si>
  <si>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</si>
  <si>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</si>
  <si>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</si>
  <si>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</si>
  <si>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</si>
  <si>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</si>
  <si>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</si>
  <si>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</si>
  <si>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</si>
  <si>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</si>
  <si>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</si>
  <si>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</si>
  <si>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</si>
  <si>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</si>
  <si>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</si>
  <si>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</si>
  <si>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</si>
  <si>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</si>
  <si>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</si>
  <si>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</si>
  <si>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</si>
  <si>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</si>
  <si>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</si>
  <si>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</si>
  <si>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</si>
  <si>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</si>
  <si>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</si>
  <si>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</si>
  <si>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</si>
  <si>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</si>
  <si>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</si>
  <si>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</si>
  <si>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</si>
  <si>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</si>
  <si>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</si>
  <si>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</si>
  <si>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</si>
  <si>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</si>
  <si>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</si>
  <si>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</si>
  <si>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</si>
  <si>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</si>
  <si>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</si>
  <si>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</si>
  <si>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</si>
  <si>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</si>
  <si>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</si>
  <si>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</si>
  <si>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</si>
  <si>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</si>
  <si>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</si>
  <si>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</si>
  <si>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</si>
  <si>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</si>
  <si>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</si>
  <si>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</si>
  <si>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</si>
  <si>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</si>
  <si>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</si>
  <si>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</si>
  <si>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</si>
  <si>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</si>
  <si>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</si>
  <si>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</si>
  <si>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</si>
  <si>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</si>
  <si>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</si>
  <si>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</si>
  <si>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</si>
  <si>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</si>
  <si>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</si>
  <si>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</si>
  <si>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</si>
  <si>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</si>
  <si>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</si>
  <si>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</si>
  <si>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</si>
  <si>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</si>
  <si>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</si>
  <si>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</si>
  <si>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</si>
  <si>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</si>
  <si>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</si>
  <si>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</si>
  <si>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</si>
  <si>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</si>
  <si>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</si>
  <si>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</si>
  <si>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</si>
  <si>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</si>
  <si>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</si>
  <si>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</si>
  <si>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</si>
  <si>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</si>
  <si>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</si>
  <si>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</si>
  <si>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</si>
  <si>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</si>
  <si>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</si>
  <si>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</si>
  <si>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</si>
  <si>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</si>
  <si>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</si>
  <si>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</si>
  <si>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</si>
  <si>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</si>
  <si>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</si>
  <si>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</si>
  <si>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</si>
  <si>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</si>
  <si>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</si>
  <si>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</si>
  <si>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</si>
  <si>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</si>
  <si>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</si>
  <si>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</si>
  <si>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</si>
  <si>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</si>
  <si>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</si>
  <si>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</si>
  <si>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</si>
  <si>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</si>
  <si>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</si>
  <si>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</si>
  <si>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</si>
  <si>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</si>
  <si>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</si>
  <si>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</si>
  <si>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</si>
  <si>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</si>
  <si>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</si>
  <si>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</si>
  <si>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</si>
  <si>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</si>
  <si>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</si>
  <si>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</si>
  <si>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</si>
  <si>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</si>
  <si>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</si>
  <si>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</si>
  <si>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</si>
  <si>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</si>
  <si>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</si>
  <si>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</si>
  <si>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</si>
  <si>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</si>
  <si>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</si>
  <si>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</si>
  <si>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</si>
  <si>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</si>
  <si>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</si>
  <si>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</si>
  <si>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</si>
  <si>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</si>
  <si>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</si>
  <si>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</si>
  <si>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</si>
  <si>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</si>
  <si>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</si>
  <si>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</si>
  <si>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</si>
  <si>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</si>
  <si>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</si>
  <si>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</si>
  <si>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</si>
  <si>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</si>
  <si>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</si>
  <si>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</si>
  <si>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</si>
  <si>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</si>
  <si>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</si>
  <si>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</si>
  <si>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</si>
  <si>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</si>
  <si>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</si>
  <si>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</si>
  <si>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</si>
  <si>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</si>
  <si>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</si>
  <si>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</si>
  <si>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</si>
  <si>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</si>
  <si>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</si>
  <si>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</si>
  <si>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</si>
  <si>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</si>
  <si>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</si>
  <si>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</si>
  <si>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</si>
  <si>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</si>
  <si>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</si>
  <si>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</si>
  <si>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</si>
  <si>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</si>
  <si>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</si>
  <si>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</si>
  <si>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</si>
  <si>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</si>
  <si>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</si>
  <si>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</si>
  <si>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</si>
  <si>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</si>
  <si>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</si>
  <si>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</si>
  <si>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</si>
  <si>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</si>
  <si>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</si>
  <si>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</si>
  <si>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</si>
  <si>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</si>
  <si>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</si>
  <si>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</si>
  <si>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</si>
  <si>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</si>
  <si>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</si>
  <si>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</si>
  <si>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</si>
  <si>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</si>
  <si>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</si>
  <si>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</si>
  <si>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</si>
  <si>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</si>
  <si>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</si>
  <si>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</si>
  <si>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</si>
  <si>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</si>
  <si>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</si>
  <si>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</si>
  <si>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</si>
  <si>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</si>
  <si>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</si>
  <si>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</si>
  <si>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</si>
  <si>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</si>
  <si>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</si>
  <si>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</si>
  <si>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</si>
  <si>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</si>
  <si>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</si>
  <si>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</si>
  <si>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</si>
  <si>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</si>
  <si>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</si>
  <si>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</si>
  <si>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</si>
  <si>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</si>
  <si>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</si>
  <si>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</si>
  <si>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</si>
  <si>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</si>
  <si>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</si>
  <si>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</si>
  <si>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</si>
  <si>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</si>
  <si>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</si>
  <si>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</si>
  <si>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</si>
  <si>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</si>
  <si>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</si>
  <si>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</si>
  <si>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</si>
  <si>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</si>
  <si>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</si>
  <si>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</si>
  <si>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</si>
  <si>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</si>
  <si>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</si>
  <si>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</si>
  <si>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</si>
  <si>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</si>
  <si>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</si>
  <si>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</si>
  <si>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</si>
  <si>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</si>
  <si>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</si>
  <si>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</si>
  <si>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</si>
  <si>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</si>
  <si>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</si>
  <si>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</si>
  <si>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</si>
  <si>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</si>
  <si>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</si>
  <si>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</si>
  <si>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</si>
  <si>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</si>
  <si>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</si>
  <si>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</si>
  <si>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</si>
  <si>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</si>
  <si>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</si>
  <si>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</si>
  <si>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</si>
  <si>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</si>
  <si>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</si>
  <si>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</si>
  <si>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</si>
  <si>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</si>
  <si>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</si>
  <si>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</si>
  <si>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</si>
  <si>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</si>
  <si>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</si>
  <si>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</si>
  <si>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</si>
  <si>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</si>
  <si>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</si>
  <si>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</si>
  <si>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</si>
  <si>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</si>
  <si>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</si>
  <si>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</si>
  <si>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</si>
  <si>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</si>
  <si>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</si>
  <si>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</si>
  <si>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</si>
  <si>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</si>
  <si>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</si>
  <si>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</si>
  <si>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</si>
  <si>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</si>
  <si>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</si>
  <si>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</si>
  <si>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</si>
  <si>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</si>
  <si>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</si>
  <si>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</si>
  <si>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</si>
  <si>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</si>
  <si>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</si>
  <si>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</si>
  <si>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</si>
  <si>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</si>
  <si>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</si>
  <si>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</si>
  <si>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</si>
  <si>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</si>
  <si>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</si>
  <si>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</si>
  <si>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</si>
  <si>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</si>
  <si>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</si>
  <si>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</si>
  <si>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</si>
  <si>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</si>
  <si>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</si>
  <si>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</si>
  <si>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</si>
  <si>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</si>
  <si>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</si>
  <si>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</si>
  <si>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</si>
  <si>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</si>
  <si>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</si>
  <si>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</si>
  <si>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</si>
  <si>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</si>
  <si>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</si>
  <si>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</si>
  <si>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</si>
  <si>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</si>
  <si>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</si>
  <si>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</si>
  <si>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</si>
  <si>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</si>
  <si>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</si>
  <si>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</si>
  <si>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</si>
  <si>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</si>
  <si>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</si>
  <si>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</si>
  <si>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</si>
  <si>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</si>
  <si>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</si>
  <si>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</si>
  <si>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</si>
  <si>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</si>
  <si>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</si>
  <si>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</si>
  <si>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</si>
  <si>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</si>
  <si>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</si>
  <si>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</si>
  <si>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</si>
  <si>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</si>
  <si>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</si>
  <si>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</si>
  <si>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</si>
  <si>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</si>
  <si>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</si>
  <si>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</si>
  <si>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</si>
  <si>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</si>
  <si>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</si>
  <si>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</si>
  <si>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</si>
  <si>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</si>
  <si>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</si>
  <si>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</si>
  <si>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</si>
  <si>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</si>
  <si>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</si>
  <si>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</si>
  <si>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</si>
  <si>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</si>
  <si>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</si>
  <si>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</si>
  <si>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</si>
  <si>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</si>
  <si>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</si>
  <si>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</si>
  <si>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</si>
  <si>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</si>
  <si>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</si>
  <si>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</si>
  <si>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</si>
  <si>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</si>
  <si>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</si>
  <si>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</si>
  <si>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</si>
  <si>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</si>
  <si>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</si>
  <si>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</si>
  <si>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</si>
  <si>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</si>
  <si>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</si>
  <si>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</si>
  <si>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</si>
  <si>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</si>
  <si>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</si>
  <si>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</si>
  <si>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</si>
  <si>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</si>
  <si>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</si>
  <si>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</si>
  <si>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</si>
  <si>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</si>
  <si>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</si>
  <si>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</si>
  <si>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</si>
  <si>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</si>
  <si>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</si>
  <si>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</si>
  <si>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</si>
  <si>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</si>
  <si>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</si>
  <si>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</si>
  <si>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</si>
  <si>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</si>
  <si>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</si>
  <si>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</si>
  <si>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</si>
  <si>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</si>
  <si>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</si>
  <si>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</si>
  <si>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</si>
  <si>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</si>
  <si>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</si>
  <si>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</si>
  <si>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</si>
  <si>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</si>
  <si>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</si>
  <si>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</si>
  <si>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</si>
  <si>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</si>
  <si>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</si>
  <si>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</si>
  <si>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</si>
  <si>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</si>
  <si>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</si>
  <si>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</si>
  <si>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</si>
  <si>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</si>
  <si>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</si>
  <si>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</si>
  <si>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</si>
  <si>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</si>
  <si>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</si>
  <si>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</si>
  <si>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</si>
  <si>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</si>
  <si>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</si>
  <si>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</si>
  <si>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</si>
  <si>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</si>
  <si>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</si>
  <si>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</si>
  <si>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</si>
  <si>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</si>
  <si>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</si>
  <si>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</si>
  <si>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</si>
  <si>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</si>
  <si>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</si>
  <si>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</si>
  <si>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</si>
  <si>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</si>
  <si>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</si>
  <si>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</si>
  <si>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</si>
  <si>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</si>
  <si>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</si>
  <si>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</si>
  <si>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</si>
  <si>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</si>
  <si>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</si>
  <si>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</si>
  <si>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</si>
  <si>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</si>
  <si>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</si>
  <si>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</si>
  <si>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</si>
  <si>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</si>
  <si>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</si>
  <si>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</si>
  <si>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</si>
  <si>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</si>
  <si>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</si>
  <si>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</si>
  <si>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</si>
  <si>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</si>
  <si>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</si>
  <si>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</si>
  <si>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</si>
  <si>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</si>
  <si>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</si>
  <si>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</si>
  <si>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</si>
  <si>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</si>
  <si>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</si>
  <si>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</si>
  <si>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</si>
  <si>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</si>
  <si>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</si>
  <si>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</si>
  <si>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</si>
  <si>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</si>
  <si>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</si>
  <si>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</si>
  <si>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</si>
  <si>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</si>
  <si>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</si>
  <si>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</si>
  <si>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</si>
  <si>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</si>
  <si>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</si>
  <si>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</si>
  <si>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</si>
  <si>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</si>
  <si>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</si>
  <si>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</si>
  <si>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</si>
  <si>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</si>
  <si>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</si>
  <si>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</si>
  <si>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</si>
  <si>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</si>
  <si>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</si>
  <si>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</si>
  <si>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</si>
  <si>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</si>
  <si>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</si>
  <si>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</si>
  <si>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</si>
  <si>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</si>
  <si>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</si>
  <si>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</si>
  <si>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</si>
  <si>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</si>
  <si>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</si>
  <si>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</si>
  <si>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</si>
  <si>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</si>
  <si>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</si>
  <si>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</si>
  <si>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</si>
  <si>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</si>
  <si>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</si>
  <si>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</si>
  <si>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</si>
  <si>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</si>
  <si>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</si>
  <si>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</si>
  <si>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</si>
  <si>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</si>
  <si>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</si>
  <si>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</si>
  <si>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</si>
  <si>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</si>
  <si>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</si>
  <si>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</si>
  <si>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</si>
  <si>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</si>
  <si>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</si>
  <si>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</si>
  <si>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</si>
  <si>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</si>
  <si>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</si>
  <si>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</si>
  <si>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</si>
  <si>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</si>
  <si>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</si>
  <si>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</si>
  <si>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</si>
  <si>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</si>
  <si>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</si>
  <si>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</si>
  <si>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</si>
  <si>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</si>
  <si>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</si>
  <si>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</si>
  <si>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</si>
  <si>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</si>
  <si>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</si>
  <si>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</si>
  <si>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</si>
  <si>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</si>
  <si>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</si>
  <si>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</si>
  <si>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</si>
  <si>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</si>
  <si>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</si>
  <si>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</si>
  <si>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</si>
  <si>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</si>
  <si>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</si>
  <si>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</si>
  <si>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</si>
  <si>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</si>
  <si>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</si>
  <si>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</si>
  <si>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</si>
  <si>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</si>
  <si>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</si>
  <si>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</si>
  <si>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</si>
  <si>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</si>
  <si>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</si>
  <si>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</si>
  <si>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</si>
  <si>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</si>
  <si>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</si>
  <si>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</si>
  <si>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</si>
  <si>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</si>
  <si>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</si>
  <si>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</si>
  <si>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</si>
  <si>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</si>
  <si>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</si>
  <si>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</si>
  <si>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</si>
  <si>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</si>
  <si>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</si>
  <si>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</si>
  <si>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</si>
  <si>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</si>
  <si>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</si>
  <si>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</si>
  <si>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</si>
  <si>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</si>
  <si>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</si>
  <si>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</si>
  <si>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</si>
  <si>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</si>
  <si>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</si>
  <si>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</si>
  <si>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</si>
  <si>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</si>
  <si>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</si>
  <si>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</si>
  <si>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</si>
  <si>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</si>
  <si>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</si>
  <si>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</si>
  <si>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</si>
  <si>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</si>
  <si>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</si>
  <si>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</si>
  <si>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</si>
  <si>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</si>
  <si>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</si>
  <si>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</si>
  <si>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</si>
  <si>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</si>
  <si>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</si>
  <si>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</si>
  <si>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</si>
  <si>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</si>
  <si>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</si>
  <si>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</si>
  <si>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</si>
  <si>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</si>
  <si>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</si>
  <si>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</si>
  <si>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</si>
  <si>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</si>
  <si>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</si>
  <si>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</si>
  <si>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</si>
  <si>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</si>
  <si>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</si>
  <si>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</si>
  <si>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</si>
  <si>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</si>
  <si>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</si>
  <si>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</si>
  <si>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</si>
  <si>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</si>
  <si>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</si>
  <si>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</si>
  <si>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</si>
  <si>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</si>
  <si>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</si>
  <si>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</si>
  <si>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</si>
  <si>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</si>
  <si>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</si>
  <si>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</si>
  <si>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</si>
  <si>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</si>
  <si>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</si>
  <si>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</si>
  <si>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</si>
  <si>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</si>
  <si>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</si>
  <si>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</si>
  <si>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</si>
  <si>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</si>
  <si>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</si>
  <si>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</si>
  <si>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</si>
  <si>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</si>
  <si>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</si>
  <si>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</si>
  <si>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</si>
  <si>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</si>
  <si>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</si>
  <si>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</si>
  <si>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</si>
  <si>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</si>
  <si>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</si>
  <si>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</si>
  <si>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</si>
  <si>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</si>
  <si>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</si>
  <si>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</si>
  <si>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</si>
  <si>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</si>
  <si>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</si>
  <si>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</si>
  <si>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</si>
  <si>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</si>
  <si>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</si>
  <si>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</si>
  <si>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</si>
  <si>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</si>
  <si>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</si>
  <si>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</si>
  <si>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</si>
  <si>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</si>
  <si>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</si>
  <si>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</si>
  <si>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</si>
  <si>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</si>
  <si>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</si>
  <si>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</si>
  <si>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</si>
  <si>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</si>
  <si>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</si>
  <si>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</si>
  <si>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</si>
  <si>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</si>
  <si>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</si>
  <si>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</si>
  <si>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</si>
  <si>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</si>
  <si>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</si>
  <si>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</si>
  <si>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</si>
  <si>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</si>
  <si>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</si>
  <si>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</si>
  <si>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</si>
  <si>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</si>
  <si>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</si>
  <si>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</si>
  <si>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</si>
  <si>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</si>
  <si>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</si>
  <si>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</si>
  <si>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</si>
  <si>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</si>
  <si>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</si>
  <si>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</si>
  <si>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</si>
  <si>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</si>
  <si>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</si>
  <si>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</si>
  <si>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</si>
  <si>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</si>
  <si>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</si>
  <si>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</si>
  <si>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</si>
  <si>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</si>
  <si>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</si>
  <si>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</si>
  <si>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</si>
  <si>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</si>
  <si>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</si>
  <si>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</si>
  <si>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</si>
  <si>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</si>
  <si>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</si>
  <si>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</si>
  <si>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</si>
  <si>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</si>
  <si>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</si>
  <si>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</si>
  <si>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</si>
  <si>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</si>
  <si>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</si>
  <si>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</si>
  <si>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</si>
  <si>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</si>
  <si>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</si>
  <si>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</si>
  <si>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</si>
  <si>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</si>
  <si>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</si>
  <si>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</si>
  <si>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</si>
  <si>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</si>
  <si>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</si>
  <si>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</si>
  <si>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</si>
  <si>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</si>
  <si>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</si>
  <si>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</si>
  <si>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</si>
  <si>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</si>
  <si>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</si>
  <si>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</si>
  <si>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</si>
  <si>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</si>
  <si>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</si>
  <si>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</si>
  <si>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</si>
  <si>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</si>
  <si>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</si>
  <si>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</si>
  <si>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</si>
  <si>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</si>
  <si>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</si>
  <si>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</si>
  <si>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</si>
  <si>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</si>
  <si>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</si>
  <si>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</si>
  <si>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</si>
  <si>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</si>
  <si>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</si>
  <si>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</si>
  <si>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</si>
  <si>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</si>
  <si>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</si>
  <si>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</si>
  <si>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</si>
  <si>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</si>
  <si>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</si>
  <si>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</si>
  <si>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</si>
  <si>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</si>
  <si>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</si>
  <si>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</si>
  <si>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</si>
  <si>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</si>
  <si>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</si>
  <si>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</si>
  <si>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</si>
  <si>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</si>
  <si>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</si>
  <si>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</si>
  <si>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</si>
  <si>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</si>
  <si>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</si>
  <si>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</si>
  <si>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</si>
  <si>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</si>
  <si>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</si>
  <si>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</si>
  <si>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</si>
  <si>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</si>
  <si>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</si>
  <si>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</si>
  <si>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</si>
  <si>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</si>
  <si>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</si>
  <si>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</si>
  <si>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</si>
  <si>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</si>
  <si>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</si>
  <si>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</si>
  <si>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</si>
  <si>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</si>
  <si>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</si>
  <si>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</si>
  <si>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</si>
  <si>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</si>
  <si>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</si>
  <si>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</si>
  <si>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</si>
  <si>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</si>
  <si>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</si>
  <si>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</si>
  <si>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</si>
  <si>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</si>
  <si>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</si>
  <si>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</si>
  <si>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</si>
  <si>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</si>
  <si>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</si>
  <si>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</si>
  <si>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</si>
  <si>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</si>
  <si>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</si>
  <si>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</si>
  <si>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</si>
  <si>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</si>
  <si>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</si>
  <si>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</si>
  <si>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</si>
  <si>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</si>
  <si>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</si>
  <si>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</si>
  <si>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</si>
  <si>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</si>
  <si>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</si>
  <si>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</si>
  <si>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</si>
  <si>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</si>
  <si>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</si>
  <si>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</si>
  <si>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</si>
  <si>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</si>
  <si>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</si>
  <si>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</si>
  <si>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</si>
  <si>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</si>
  <si>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</si>
  <si>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</si>
  <si>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</si>
  <si>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</si>
  <si>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</si>
  <si>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</si>
  <si>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</si>
  <si>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</si>
  <si>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</si>
  <si>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</si>
  <si>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</si>
  <si>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</si>
  <si>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</si>
  <si>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</si>
  <si>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</si>
  <si>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</si>
  <si>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</si>
  <si>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</si>
  <si>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</si>
  <si>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</si>
  <si>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</si>
  <si>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</si>
  <si>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</si>
  <si>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</si>
  <si>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</si>
  <si>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</si>
  <si>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</si>
  <si>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</si>
  <si>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</si>
  <si>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</si>
  <si>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</si>
  <si>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</si>
  <si>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</si>
  <si>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</si>
  <si>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</si>
  <si>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</si>
  <si>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</si>
  <si>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</si>
  <si>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</si>
  <si>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</si>
  <si>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</si>
  <si>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</si>
  <si>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</si>
  <si>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</si>
  <si>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</si>
  <si>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</si>
  <si>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</si>
  <si>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</si>
  <si>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</si>
  <si>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</si>
  <si>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</si>
  <si>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</si>
  <si>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</si>
  <si>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</si>
  <si>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</si>
  <si>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</si>
  <si>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</si>
  <si>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</si>
  <si>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</si>
  <si>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</si>
  <si>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</si>
  <si>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</si>
  <si>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</si>
  <si>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</si>
  <si>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</si>
  <si>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</si>
  <si>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</si>
  <si>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</si>
  <si>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</si>
  <si>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</si>
  <si>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</si>
  <si>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</si>
  <si>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</si>
  <si>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</si>
  <si>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</si>
  <si>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</si>
  <si>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</si>
  <si>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</si>
  <si>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</si>
  <si>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</si>
  <si>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</si>
  <si>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</si>
  <si>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</si>
  <si>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</si>
  <si>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</si>
  <si>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</si>
  <si>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</si>
  <si>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</si>
  <si>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</si>
  <si>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</si>
  <si>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</si>
  <si>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</si>
  <si>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</si>
  <si>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</si>
  <si>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</si>
  <si>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</si>
  <si>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</si>
  <si>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</si>
  <si>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</si>
  <si>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</si>
  <si>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</si>
  <si>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</si>
  <si>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</si>
  <si>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</si>
  <si>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</si>
  <si>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</si>
  <si>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</si>
  <si>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</si>
  <si>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</si>
  <si>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</si>
  <si>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</si>
  <si>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</si>
  <si>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</si>
  <si>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</si>
  <si>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</si>
  <si>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</si>
  <si>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</si>
  <si>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</si>
  <si>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</si>
  <si>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</si>
  <si>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</si>
  <si>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</si>
  <si>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</si>
  <si>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</si>
  <si>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</si>
  <si>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</si>
  <si>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</si>
  <si>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</si>
  <si>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</si>
  <si>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</si>
  <si>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</si>
  <si>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</si>
  <si>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</si>
  <si>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</si>
  <si>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</si>
  <si>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</si>
  <si>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</si>
  <si>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</si>
  <si>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</si>
  <si>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</si>
  <si>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</si>
  <si>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</si>
  <si>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</si>
  <si>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</si>
  <si>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</si>
  <si>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</si>
  <si>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</si>
  <si>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</si>
  <si>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</si>
  <si>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</si>
  <si>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</si>
  <si>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</si>
  <si>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</si>
  <si>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</si>
  <si>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</si>
  <si>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</si>
  <si>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</si>
  <si>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</si>
  <si>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</si>
  <si>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</si>
  <si>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</si>
  <si>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</si>
  <si>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</si>
  <si>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</si>
  <si>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</si>
  <si>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</si>
  <si>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</si>
  <si>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</si>
  <si>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</si>
  <si>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</si>
  <si>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</si>
  <si>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</si>
  <si>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</si>
  <si>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</si>
  <si>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</si>
  <si>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</si>
  <si>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</si>
  <si>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</si>
  <si>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</si>
  <si>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</si>
  <si>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</si>
  <si>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</si>
  <si>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</si>
  <si>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</si>
  <si>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</si>
  <si>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</si>
  <si>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</si>
  <si>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</si>
  <si>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</si>
  <si>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</si>
  <si>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</si>
  <si>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</si>
  <si>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</si>
  <si>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</si>
  <si>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</si>
  <si>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</si>
  <si>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</si>
  <si>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</si>
  <si>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</si>
  <si>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</si>
  <si>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</si>
  <si>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</si>
  <si>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</si>
  <si>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</si>
  <si>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</si>
  <si>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</si>
  <si>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</si>
  <si>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</si>
  <si>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</si>
  <si>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</si>
  <si>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</si>
  <si>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</si>
  <si>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</si>
  <si>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</si>
  <si>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</si>
  <si>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</si>
  <si>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</si>
  <si>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</si>
  <si>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</si>
  <si>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</si>
  <si>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</si>
  <si>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</si>
  <si>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</si>
  <si>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</si>
  <si>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</si>
  <si>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</si>
  <si>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</si>
  <si>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</si>
  <si>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</si>
  <si>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</si>
  <si>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</si>
  <si>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</si>
  <si>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</si>
  <si>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</si>
  <si>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</si>
  <si>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</si>
  <si>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</si>
  <si>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</si>
  <si>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</si>
  <si>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</si>
  <si>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</si>
  <si>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</si>
  <si>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</si>
  <si>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</si>
  <si>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</si>
  <si>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</si>
  <si>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</si>
  <si>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</si>
  <si>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</si>
  <si>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</si>
  <si>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</si>
  <si>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</si>
  <si>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</si>
  <si>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</si>
  <si>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</si>
  <si>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</si>
  <si>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</si>
  <si>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</si>
  <si>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</si>
  <si>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</si>
  <si>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</si>
  <si>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</si>
  <si>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</si>
  <si>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</si>
  <si>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</si>
  <si>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</si>
  <si>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</si>
  <si>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</si>
  <si>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</si>
  <si>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</si>
  <si>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</si>
  <si>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</si>
  <si>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</si>
  <si>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</si>
  <si>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</si>
  <si>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</si>
  <si>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</si>
  <si>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</si>
  <si>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</si>
  <si>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</si>
  <si>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</si>
  <si>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</si>
  <si>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</si>
  <si>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</si>
  <si>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</si>
  <si>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</si>
  <si>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</si>
  <si>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</si>
  <si>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</si>
  <si>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</si>
  <si>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</si>
  <si>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</si>
  <si>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</si>
  <si>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</si>
  <si>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</si>
  <si>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</si>
  <si>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</si>
  <si>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</si>
  <si>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</si>
  <si>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</si>
  <si>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</si>
  <si>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</si>
  <si>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</si>
  <si>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</si>
  <si>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</si>
  <si>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</si>
  <si>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</si>
  <si>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</si>
  <si>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</si>
  <si>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</si>
  <si>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</si>
  <si>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</si>
  <si>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</si>
  <si>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</si>
  <si>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</si>
  <si>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</si>
  <si>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</si>
  <si>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</si>
  <si>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</si>
  <si>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</si>
  <si>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</si>
  <si>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</si>
  <si>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</si>
  <si>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</si>
  <si>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</si>
  <si>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</si>
  <si>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</si>
  <si>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</si>
  <si>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</si>
  <si>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</si>
  <si>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</si>
  <si>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</si>
  <si>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</si>
  <si>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</si>
  <si>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</si>
  <si>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</si>
  <si>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</si>
  <si>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</si>
  <si>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</si>
  <si>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</si>
  <si>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</si>
  <si>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</si>
  <si>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</si>
  <si>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</si>
  <si>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</si>
  <si>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</si>
  <si>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</si>
  <si>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</si>
  <si>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</si>
  <si>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</si>
  <si>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</si>
  <si>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</si>
  <si>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</si>
  <si>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</si>
  <si>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</si>
  <si>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</si>
  <si>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</si>
  <si>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</si>
  <si>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</si>
  <si>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</si>
  <si>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</si>
  <si>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</si>
  <si>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</si>
  <si>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</si>
  <si>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</si>
  <si>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</si>
  <si>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</si>
  <si>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</si>
  <si>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</si>
  <si>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</si>
  <si>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</si>
  <si>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</si>
  <si>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</si>
  <si>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</si>
  <si>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</si>
  <si>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</si>
  <si>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</si>
  <si>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</si>
  <si>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</si>
  <si>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</si>
  <si>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</si>
  <si>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</si>
  <si>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</si>
  <si>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</si>
  <si>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</si>
  <si>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</si>
  <si>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</si>
  <si>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</si>
  <si>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</si>
  <si>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</si>
  <si>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</si>
  <si>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</si>
  <si>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</si>
  <si>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</si>
  <si>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</si>
  <si>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</si>
  <si>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</si>
  <si>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</si>
  <si>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</si>
  <si>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</si>
  <si>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</si>
  <si>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</si>
  <si>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</si>
  <si>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</si>
  <si>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</si>
  <si>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</si>
  <si>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</si>
  <si>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</si>
  <si>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</si>
  <si>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</si>
  <si>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</si>
  <si>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</si>
  <si>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</si>
  <si>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</si>
  <si>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</si>
  <si>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</si>
  <si>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</si>
  <si>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</si>
  <si>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</si>
  <si>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</si>
  <si>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</si>
  <si>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</si>
  <si>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</si>
  <si>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</si>
  <si>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</si>
  <si>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</si>
  <si>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</si>
  <si>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</si>
  <si>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</si>
  <si>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</si>
  <si>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</si>
  <si>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</si>
  <si>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</si>
  <si>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</si>
  <si>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</si>
  <si>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</si>
  <si>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</si>
  <si>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</si>
  <si>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</si>
  <si>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</si>
  <si>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</si>
  <si>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</si>
  <si>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</si>
  <si>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</si>
  <si>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</si>
  <si>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</si>
  <si>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</si>
  <si>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</si>
  <si>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</si>
  <si>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</si>
  <si>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</si>
  <si>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</si>
  <si>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</si>
  <si>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</si>
  <si>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</si>
  <si>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</si>
  <si>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</si>
  <si>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</si>
  <si>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</si>
  <si>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</si>
  <si>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</si>
  <si>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</si>
  <si>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</si>
  <si>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</si>
  <si>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</si>
  <si>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</si>
  <si>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</si>
  <si>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</si>
  <si>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</si>
  <si>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</si>
  <si>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</si>
  <si>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</si>
  <si>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</si>
  <si>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</si>
  <si>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</si>
  <si>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</si>
  <si>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</si>
  <si>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</si>
  <si>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</si>
  <si>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</si>
  <si>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</si>
  <si>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</si>
  <si>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</si>
  <si>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</si>
  <si>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</si>
  <si>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</si>
  <si>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</si>
  <si>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</si>
  <si>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</si>
  <si>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</si>
  <si>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</si>
  <si>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</si>
  <si>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</si>
  <si>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</si>
  <si>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</si>
  <si>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</si>
  <si>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</si>
  <si>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</si>
  <si>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</si>
  <si>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</si>
  <si>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</si>
  <si>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</si>
  <si>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</si>
  <si>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</si>
  <si>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</si>
  <si>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</si>
  <si>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</si>
  <si>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</si>
  <si>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</si>
  <si>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</si>
  <si>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</si>
  <si>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</si>
  <si>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</si>
  <si>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</si>
  <si>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</si>
  <si>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</si>
  <si>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</si>
  <si>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</si>
  <si>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</si>
  <si>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</si>
  <si>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</si>
  <si>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</si>
  <si>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</si>
  <si>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</si>
  <si>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</si>
  <si>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</si>
  <si>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</si>
  <si>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</si>
  <si>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</si>
  <si>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</si>
  <si>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</si>
  <si>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</si>
  <si>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</si>
  <si>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</si>
  <si>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</si>
  <si>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</si>
  <si>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</si>
  <si>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</si>
  <si>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</si>
  <si>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</si>
  <si>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</si>
  <si>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</si>
  <si>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</si>
  <si>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</si>
  <si>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</si>
  <si>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</si>
  <si>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</si>
  <si>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</si>
  <si>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</si>
  <si>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</si>
  <si>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</si>
  <si>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</si>
  <si>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</si>
  <si>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</si>
  <si>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</si>
  <si>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</si>
  <si>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</si>
  <si>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</si>
  <si>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</si>
  <si>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</si>
  <si>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</si>
  <si>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</si>
  <si>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</si>
  <si>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</si>
  <si>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</si>
  <si>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</si>
  <si>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</si>
  <si>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</si>
  <si>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</si>
  <si>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</si>
  <si>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</si>
  <si>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</si>
  <si>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</si>
  <si>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</si>
  <si>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</si>
  <si>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</si>
  <si>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</si>
  <si>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</si>
  <si>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</si>
  <si>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</si>
  <si>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</si>
  <si>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</si>
  <si>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</si>
  <si>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</si>
  <si>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</si>
  <si>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</si>
  <si>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</si>
  <si>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</si>
  <si>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</si>
  <si>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</si>
  <si>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</si>
  <si>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</si>
  <si>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</si>
  <si>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</si>
  <si>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</si>
  <si>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</si>
  <si>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</si>
  <si>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</si>
  <si>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</si>
  <si>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</si>
  <si>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</si>
  <si>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</si>
  <si>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</si>
  <si>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</si>
  <si>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</si>
  <si>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</si>
  <si>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</si>
  <si>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</si>
  <si>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</si>
  <si>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</si>
  <si>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</si>
  <si>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</si>
  <si>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</si>
  <si>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</si>
  <si>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</si>
  <si>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</si>
  <si>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</si>
  <si>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</si>
  <si>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</si>
  <si>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</si>
  <si>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</si>
  <si>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</si>
  <si>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</si>
  <si>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</si>
  <si>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</si>
  <si>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</si>
  <si>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</si>
  <si>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</si>
  <si>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</si>
  <si>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</si>
  <si>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</si>
  <si>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</si>
  <si>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</si>
  <si>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</si>
  <si>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</si>
  <si>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</si>
  <si>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</si>
  <si>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</si>
  <si>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</si>
  <si>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</si>
  <si>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</si>
  <si>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</si>
  <si>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</si>
  <si>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</si>
  <si>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</si>
  <si>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</si>
  <si>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</si>
  <si>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</si>
  <si>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</si>
  <si>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</si>
  <si>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</si>
  <si>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</si>
  <si>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</si>
  <si>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</si>
  <si>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</si>
  <si>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</si>
  <si>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</si>
  <si>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</si>
  <si>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</si>
  <si>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</si>
  <si>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</si>
  <si>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</si>
  <si>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</si>
  <si>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</si>
  <si>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</si>
  <si>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</si>
  <si>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</si>
  <si>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</si>
  <si>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</si>
  <si>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</si>
  <si>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</si>
  <si>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</si>
  <si>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</si>
  <si>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</si>
  <si>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</si>
  <si>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</si>
  <si>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</si>
  <si>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</si>
  <si>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</si>
  <si>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</si>
  <si>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</si>
  <si>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</si>
  <si>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</si>
  <si>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</si>
  <si>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</si>
  <si>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</si>
  <si>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</si>
  <si>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</si>
  <si>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</si>
  <si>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</si>
  <si>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</si>
  <si>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</si>
  <si>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</si>
  <si>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</si>
  <si>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</si>
  <si>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</si>
  <si>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</si>
  <si>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</si>
  <si>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</si>
  <si>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</si>
  <si>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</si>
  <si>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</si>
  <si>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</si>
  <si>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</si>
  <si>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</si>
  <si>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</si>
  <si>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</si>
  <si>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</si>
  <si>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</si>
  <si>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</si>
  <si>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</si>
  <si>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</si>
  <si>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</si>
  <si>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</si>
  <si>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</si>
  <si>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</si>
  <si>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</si>
  <si>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</si>
  <si>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</si>
  <si>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</si>
  <si>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</si>
  <si>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</si>
  <si>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</si>
  <si>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</si>
  <si>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</si>
  <si>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</si>
  <si>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</si>
  <si>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</si>
  <si>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</si>
  <si>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</si>
  <si>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</si>
  <si>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</si>
  <si>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</si>
  <si>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</si>
  <si>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</si>
  <si>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</si>
  <si>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</si>
  <si>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</si>
  <si>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</si>
  <si>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</si>
  <si>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</si>
  <si>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</si>
  <si>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</si>
  <si>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</si>
  <si>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</si>
  <si>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</si>
  <si>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</si>
  <si>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</si>
  <si>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</si>
  <si>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</si>
  <si>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</si>
  <si>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</si>
  <si>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</si>
  <si>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</si>
  <si>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</si>
  <si>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</si>
  <si>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</si>
  <si>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</si>
  <si>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</si>
  <si>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</si>
  <si>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</si>
  <si>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</si>
  <si>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</si>
  <si>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</si>
  <si>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</si>
  <si>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</si>
  <si>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</si>
  <si>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</si>
  <si>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</si>
  <si>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</si>
  <si>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</si>
  <si>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</si>
  <si>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</si>
  <si>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</si>
  <si>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</si>
  <si>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</si>
  <si>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</si>
  <si>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</si>
  <si>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</si>
  <si>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</si>
  <si>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</si>
  <si>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</si>
  <si>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</si>
  <si>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</si>
  <si>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</si>
  <si>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</si>
  <si>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</si>
  <si>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</si>
  <si>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</si>
  <si>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</si>
  <si>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</si>
  <si>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</si>
  <si>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</si>
  <si>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</si>
  <si>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</si>
  <si>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</si>
  <si>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</si>
  <si>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</si>
  <si>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</si>
  <si>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</si>
  <si>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</si>
  <si>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</si>
  <si>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</si>
  <si>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</si>
  <si>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</si>
  <si>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</si>
  <si>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</si>
  <si>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</si>
  <si>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</si>
  <si>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</si>
  <si>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</si>
  <si>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</si>
  <si>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</si>
  <si>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</si>
  <si>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</si>
  <si>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</si>
  <si>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</si>
  <si>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</si>
  <si>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</si>
  <si>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</si>
  <si>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</si>
  <si>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</si>
  <si>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</si>
  <si>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</si>
  <si>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</si>
  <si>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</si>
  <si>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</si>
  <si>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</si>
  <si>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</si>
  <si>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</si>
  <si>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</si>
  <si>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</si>
  <si>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</si>
  <si>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</si>
  <si>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</si>
  <si>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</si>
  <si>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</si>
  <si>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</si>
  <si>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</si>
  <si>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</si>
  <si>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</si>
  <si>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</si>
  <si>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</si>
  <si>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</si>
  <si>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</si>
  <si>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</si>
  <si>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</si>
  <si>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</si>
  <si>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</si>
  <si>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</si>
  <si>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</si>
  <si>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</si>
  <si>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</si>
  <si>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</si>
  <si>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</si>
  <si>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</si>
  <si>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</si>
  <si>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</si>
  <si>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</si>
  <si>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</si>
  <si>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</si>
  <si>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</si>
  <si>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</si>
  <si>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</si>
  <si>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</si>
  <si>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</si>
  <si>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</si>
  <si>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</si>
  <si>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</si>
  <si>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</si>
  <si>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</si>
  <si>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</si>
  <si>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</si>
  <si>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</si>
  <si>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</si>
  <si>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</si>
  <si>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</si>
  <si>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</si>
  <si>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</si>
  <si>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</si>
  <si>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</si>
  <si>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</si>
  <si>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</si>
  <si>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</si>
  <si>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</si>
  <si>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</si>
  <si>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</si>
  <si>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</si>
  <si>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</si>
  <si>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</si>
  <si>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</si>
  <si>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</si>
  <si>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</si>
  <si>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</si>
  <si>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</si>
  <si>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</si>
  <si>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</si>
  <si>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</si>
  <si>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</si>
  <si>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</si>
  <si>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</si>
  <si>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</si>
  <si>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</si>
  <si>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</si>
  <si>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</si>
  <si>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</si>
  <si>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</si>
  <si>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</si>
  <si>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</si>
  <si>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</si>
  <si>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</si>
  <si>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</si>
  <si>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</si>
  <si>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</si>
  <si>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</si>
  <si>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</si>
  <si>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</si>
  <si>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</si>
  <si>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</si>
  <si>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</si>
  <si>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</si>
  <si>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</si>
  <si>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</si>
  <si>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</si>
  <si>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</si>
  <si>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</si>
  <si>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</si>
  <si>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</si>
  <si>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</si>
  <si>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</si>
  <si>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</si>
  <si>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</si>
  <si>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</si>
  <si>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</si>
  <si>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</si>
  <si>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</si>
  <si>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</si>
  <si>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</si>
  <si>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</si>
  <si>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</si>
  <si>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</si>
  <si>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</si>
  <si>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</si>
  <si>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</si>
  <si>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</si>
  <si>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</si>
  <si>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</si>
  <si>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</si>
  <si>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</si>
  <si>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</si>
  <si>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</si>
  <si>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</si>
  <si>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</si>
  <si>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</si>
  <si>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</si>
  <si>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</si>
  <si>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</si>
  <si>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</si>
  <si>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</si>
  <si>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</si>
  <si>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</si>
  <si>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</si>
  <si>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</si>
  <si>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</si>
  <si>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</si>
  <si>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</si>
  <si>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</si>
  <si>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</si>
  <si>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</si>
  <si>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</si>
  <si>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</si>
  <si>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</si>
  <si>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</si>
  <si>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</si>
  <si>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</si>
  <si>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</si>
  <si>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</si>
  <si>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</si>
  <si>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</si>
  <si>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</si>
  <si>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</si>
  <si>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</si>
  <si>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</si>
  <si>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</si>
  <si>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</si>
  <si>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</si>
  <si>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</si>
  <si>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</si>
  <si>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</si>
  <si>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</si>
  <si>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</si>
  <si>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</si>
  <si>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</si>
  <si>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</si>
  <si>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</si>
  <si>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</si>
  <si>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</si>
  <si>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</si>
  <si>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</si>
  <si>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</si>
  <si>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</si>
  <si>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</si>
  <si>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</si>
  <si>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</si>
  <si>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</si>
  <si>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</si>
  <si>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</si>
  <si>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</si>
  <si>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</si>
  <si>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</si>
  <si>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</si>
  <si>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</si>
  <si>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</si>
  <si>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</si>
  <si>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</si>
  <si>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</si>
  <si>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</si>
  <si>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</si>
  <si>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</si>
  <si>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</si>
  <si>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</si>
  <si>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</si>
  <si>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</si>
  <si>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</si>
  <si>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</si>
  <si>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</si>
  <si>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</si>
  <si>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</si>
  <si>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</si>
  <si>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</si>
  <si>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</si>
  <si>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</si>
  <si>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</si>
  <si>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</si>
  <si>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</si>
  <si>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</si>
  <si>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</si>
  <si>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</si>
  <si>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</si>
  <si>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</si>
  <si>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</si>
  <si>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</si>
  <si>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</si>
  <si>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</si>
  <si>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</si>
  <si>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</si>
  <si>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</si>
  <si>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</si>
  <si>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</si>
  <si>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</si>
  <si>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</si>
  <si>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</si>
  <si>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</si>
  <si>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</si>
  <si>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</si>
  <si>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</si>
  <si>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</si>
  <si>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</si>
  <si>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</si>
  <si>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</si>
  <si>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</si>
  <si>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</si>
  <si>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</si>
  <si>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</si>
  <si>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</si>
  <si>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</si>
  <si>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</si>
  <si>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</si>
  <si>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</si>
  <si>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</si>
  <si>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</si>
  <si>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</si>
  <si>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</si>
  <si>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</si>
  <si>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</si>
  <si>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</si>
  <si>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</si>
  <si>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</si>
  <si>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</si>
  <si>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</si>
  <si>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</si>
  <si>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</si>
  <si>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</si>
  <si>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</si>
  <si>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</si>
  <si>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</si>
  <si>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</si>
  <si>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</si>
  <si>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</si>
  <si>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</si>
  <si>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</si>
  <si>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</si>
  <si>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</si>
  <si>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</si>
  <si>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</si>
  <si>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</si>
  <si>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</si>
  <si>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</si>
  <si>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</si>
  <si>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</si>
  <si>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</si>
  <si>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</si>
  <si>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</si>
  <si>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</si>
  <si>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</si>
  <si>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</si>
  <si>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</si>
  <si>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</si>
  <si>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</si>
  <si>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</si>
  <si>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</si>
  <si>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</si>
  <si>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</si>
  <si>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</si>
  <si>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</si>
  <si>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</si>
  <si>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</si>
  <si>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</si>
  <si>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</si>
  <si>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</si>
  <si>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</si>
  <si>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</si>
  <si>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</si>
  <si>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</si>
  <si>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</si>
  <si>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</si>
  <si>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</si>
  <si>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</si>
  <si>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</si>
  <si>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</si>
  <si>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</si>
  <si>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</si>
  <si>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</si>
  <si>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</si>
  <si>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</si>
  <si>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</si>
  <si>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</si>
  <si>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</si>
  <si>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</si>
  <si>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</si>
  <si>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</si>
  <si>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</si>
  <si>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</si>
  <si>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</si>
  <si>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</si>
  <si>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</si>
  <si>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</si>
  <si>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</si>
  <si>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</si>
  <si>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</si>
  <si>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</si>
  <si>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</si>
  <si>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</si>
  <si>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</si>
  <si>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</si>
  <si>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</si>
  <si>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</si>
  <si>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</si>
  <si>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</si>
  <si>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</si>
  <si>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</si>
  <si>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</si>
  <si>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</si>
  <si>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</si>
  <si>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</si>
  <si>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</si>
  <si>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</si>
  <si>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</si>
  <si>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</si>
  <si>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</si>
  <si>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</si>
  <si>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</si>
  <si>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</si>
  <si>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</si>
  <si>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</si>
  <si>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</si>
  <si>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</si>
  <si>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</si>
  <si>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</si>
  <si>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</si>
  <si>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</si>
  <si>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</si>
  <si>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</si>
  <si>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</si>
  <si>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</si>
  <si>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</si>
  <si>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</si>
  <si>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</si>
  <si>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</si>
  <si>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</si>
  <si>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</si>
  <si>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</si>
  <si>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</si>
  <si>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</si>
  <si>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</si>
  <si>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</si>
  <si>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</si>
  <si>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</si>
  <si>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</si>
  <si>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</si>
  <si>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</si>
  <si>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</si>
  <si>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</si>
  <si>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</si>
  <si>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</si>
  <si>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</si>
  <si>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</si>
  <si>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</si>
  <si>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</si>
  <si>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</si>
  <si>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</si>
  <si>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</si>
  <si>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</si>
  <si>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</si>
  <si>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</si>
  <si>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</si>
  <si>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</si>
  <si>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</si>
  <si>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</si>
  <si>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</si>
  <si>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</si>
  <si>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</si>
  <si>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</si>
  <si>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</si>
  <si>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</si>
  <si>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</si>
  <si>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</si>
  <si>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</si>
  <si>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</si>
  <si>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</si>
  <si>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</si>
  <si>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</si>
  <si>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</si>
  <si>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</si>
  <si>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</si>
  <si>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</si>
  <si>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</si>
  <si>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</si>
  <si>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</si>
  <si>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</si>
  <si>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</si>
  <si>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</si>
  <si>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</si>
  <si>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</si>
  <si>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</si>
  <si>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</si>
  <si>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</si>
  <si>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</si>
  <si>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</si>
  <si>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</si>
  <si>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</si>
  <si>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</si>
  <si>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</si>
  <si>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</si>
  <si>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</si>
  <si>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</si>
  <si>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</si>
  <si>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</si>
  <si>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</si>
  <si>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</si>
  <si>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</si>
  <si>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</si>
  <si>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</si>
  <si>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</si>
  <si>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</si>
  <si>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</si>
  <si>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</si>
  <si>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</si>
  <si>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</si>
  <si>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</si>
  <si>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</si>
  <si>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</si>
  <si>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</si>
  <si>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</si>
  <si>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</si>
  <si>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</si>
  <si>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</si>
  <si>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</si>
  <si>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</si>
  <si>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</si>
  <si>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</si>
  <si>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</si>
  <si>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</si>
  <si>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</si>
  <si>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</si>
  <si>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</si>
  <si>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</si>
  <si>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</si>
  <si>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</si>
  <si>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</si>
  <si>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</si>
  <si>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</si>
  <si>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</si>
  <si>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</si>
  <si>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</si>
  <si>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</si>
  <si>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</si>
  <si>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</si>
  <si>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</si>
  <si>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</si>
  <si>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</si>
  <si>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</si>
  <si>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</si>
  <si>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</si>
  <si>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</si>
  <si>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</si>
  <si>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</si>
  <si>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</si>
  <si>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</si>
  <si>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</si>
  <si>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</si>
  <si>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</si>
  <si>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</si>
  <si>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</si>
  <si>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</si>
  <si>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</si>
  <si>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</si>
  <si>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</si>
  <si>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</si>
  <si>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</si>
  <si>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</si>
  <si>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</si>
  <si>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</si>
  <si>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</si>
  <si>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</si>
  <si>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</si>
  <si>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</si>
  <si>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</si>
  <si>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</si>
  <si>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</si>
  <si>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</si>
  <si>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</si>
  <si>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</si>
  <si>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</si>
  <si>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</si>
  <si>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</si>
  <si>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</si>
  <si>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</si>
  <si>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</si>
  <si>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</si>
  <si>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</si>
  <si>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</si>
  <si>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</si>
  <si>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</si>
  <si>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</si>
  <si>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</si>
  <si>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</si>
  <si>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</si>
  <si>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</si>
  <si>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</si>
  <si>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</si>
  <si>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</si>
  <si>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</si>
  <si>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</si>
  <si>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</si>
  <si>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</si>
  <si>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</si>
  <si>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</si>
  <si>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</si>
  <si>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</si>
  <si>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</si>
  <si>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</si>
  <si>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</si>
  <si>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</si>
  <si>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</si>
  <si>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</si>
  <si>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</si>
  <si>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</si>
  <si>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</si>
  <si>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</si>
  <si>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</si>
  <si>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</si>
  <si>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</si>
  <si>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</si>
  <si>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</si>
  <si>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</si>
  <si>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</si>
  <si>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</si>
  <si>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</si>
  <si>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</si>
  <si>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</si>
  <si>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</si>
  <si>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</si>
  <si>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</si>
  <si>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</si>
  <si>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</si>
  <si>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</si>
  <si>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</si>
  <si>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</si>
  <si>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</si>
  <si>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</si>
  <si>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</si>
  <si>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</si>
  <si>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</si>
  <si>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</si>
  <si>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</si>
  <si>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</si>
  <si>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</si>
  <si>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</si>
  <si>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</si>
  <si>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</si>
  <si>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</si>
  <si>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</si>
  <si>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</si>
  <si>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</si>
  <si>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</si>
  <si>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</si>
  <si>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</si>
  <si>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</si>
  <si>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</si>
  <si>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</si>
  <si>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</si>
  <si>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</si>
  <si>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</si>
  <si>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</si>
  <si>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</si>
  <si>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</si>
  <si>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</si>
  <si>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</si>
  <si>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</si>
  <si>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</si>
  <si>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</si>
  <si>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</si>
  <si>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</si>
  <si>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</si>
  <si>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</si>
  <si>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</si>
  <si>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</si>
  <si>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</si>
  <si>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</si>
  <si>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</si>
  <si>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</si>
  <si>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</si>
  <si>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</si>
  <si>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</si>
  <si>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</si>
  <si>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</si>
  <si>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</si>
  <si>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</si>
  <si>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</si>
  <si>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</si>
  <si>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</si>
  <si>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</si>
  <si>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</si>
  <si>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</si>
  <si>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</si>
  <si>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</si>
  <si>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</si>
  <si>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</si>
  <si>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</si>
  <si>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</si>
  <si>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</si>
  <si>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</si>
  <si>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</si>
  <si>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</si>
  <si>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</si>
  <si>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</si>
  <si>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</si>
  <si>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</si>
  <si>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</si>
  <si>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</si>
  <si>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</si>
  <si>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</si>
  <si>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</si>
  <si>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</si>
  <si>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</si>
  <si>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</si>
  <si>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</si>
  <si>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</si>
  <si>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</si>
  <si>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</si>
  <si>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</si>
  <si>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</si>
  <si>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</si>
  <si>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</si>
  <si>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</si>
  <si>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</si>
  <si>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</si>
  <si>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</si>
  <si>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</si>
  <si>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</si>
  <si>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</si>
  <si>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</si>
  <si>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</si>
  <si>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</si>
  <si>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</si>
  <si>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</si>
  <si>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</si>
  <si>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</si>
  <si>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</si>
  <si>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</si>
  <si>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</si>
  <si>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</si>
  <si>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</si>
  <si>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</si>
  <si>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</si>
  <si>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</si>
  <si>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</si>
  <si>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</si>
  <si>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</si>
  <si>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</si>
  <si>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</si>
  <si>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</si>
  <si>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</si>
  <si>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</si>
  <si>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</si>
  <si>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</si>
  <si>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</si>
  <si>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</si>
  <si>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</si>
  <si>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</si>
  <si>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</si>
  <si>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</si>
  <si>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</si>
  <si>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</si>
  <si>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</si>
  <si>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</si>
  <si>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</si>
  <si>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</si>
  <si>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</si>
  <si>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</si>
  <si>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</si>
  <si>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</si>
  <si>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</si>
  <si>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</si>
  <si>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</si>
  <si>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</si>
  <si>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</si>
  <si>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</si>
  <si>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</si>
  <si>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</si>
  <si>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</si>
  <si>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</si>
  <si>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</si>
  <si>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</si>
  <si>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</si>
  <si>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</si>
  <si>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</si>
  <si>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</si>
  <si>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</si>
  <si>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</si>
  <si>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</si>
  <si>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</si>
  <si>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</si>
  <si>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</si>
  <si>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</si>
  <si>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</si>
  <si>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</si>
  <si>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</si>
  <si>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</si>
  <si>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</si>
  <si>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</si>
  <si>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</si>
  <si>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</si>
  <si>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</si>
  <si>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</si>
  <si>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</si>
  <si>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</si>
  <si>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</si>
  <si>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</si>
  <si>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</si>
  <si>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</si>
  <si>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</si>
  <si>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</si>
  <si>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</si>
  <si>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</si>
  <si>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</si>
  <si>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</si>
  <si>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</si>
  <si>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</si>
  <si>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</si>
  <si>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</si>
  <si>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</si>
  <si>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</si>
  <si>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</si>
  <si>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</si>
  <si>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</si>
  <si>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</si>
  <si>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</si>
  <si>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</si>
  <si>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</si>
  <si>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</si>
  <si>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</si>
  <si>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</si>
  <si>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</si>
  <si>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</si>
  <si>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</si>
  <si>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</si>
  <si>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</si>
  <si>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</si>
  <si>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</si>
  <si>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</si>
  <si>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</si>
  <si>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</si>
  <si>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</si>
  <si>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</si>
  <si>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</si>
  <si>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</si>
  <si>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</si>
  <si>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</si>
  <si>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</si>
  <si>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</si>
  <si>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</si>
  <si>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</si>
  <si>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</si>
  <si>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</si>
  <si>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</si>
  <si>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</si>
  <si>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</si>
  <si>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</si>
  <si>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</si>
  <si>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</si>
  <si>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</si>
  <si>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</si>
  <si>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</si>
  <si>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</si>
  <si>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</si>
  <si>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</si>
  <si>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</si>
  <si>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</si>
  <si>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</si>
  <si>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</si>
  <si>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</si>
  <si>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</si>
  <si>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</si>
  <si>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</si>
  <si>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</si>
  <si>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</si>
  <si>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</si>
  <si>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</si>
  <si>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</si>
  <si>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</si>
  <si>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</si>
  <si>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</si>
  <si>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</si>
  <si>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</si>
  <si>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</si>
  <si>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</si>
  <si>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</si>
  <si>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</si>
  <si>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</si>
  <si>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</si>
  <si>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</si>
  <si>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</si>
  <si>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</si>
  <si>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</si>
  <si>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</si>
  <si>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</si>
  <si>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</si>
  <si>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</si>
  <si>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</si>
  <si>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</si>
  <si>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</si>
  <si>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</si>
  <si>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</si>
  <si>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</si>
  <si>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</si>
  <si>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</si>
  <si>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</si>
  <si>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</si>
  <si>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</si>
  <si>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</si>
  <si>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</si>
  <si>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</si>
  <si>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</si>
  <si>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</si>
  <si>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</si>
  <si>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</si>
  <si>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</si>
  <si>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</si>
  <si>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</si>
  <si>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</si>
  <si>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</si>
  <si>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</si>
  <si>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</si>
  <si>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</si>
  <si>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</si>
  <si>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</si>
  <si>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</si>
  <si>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</si>
  <si>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</si>
  <si>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</si>
  <si>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</si>
  <si>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</si>
  <si>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</si>
  <si>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</si>
  <si>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</si>
  <si>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</si>
  <si>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</si>
  <si>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</si>
  <si>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</si>
  <si>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</si>
  <si>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</si>
  <si>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</si>
  <si>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</si>
  <si>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</si>
  <si>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</si>
  <si>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</si>
  <si>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</si>
  <si>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</si>
  <si>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</si>
  <si>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</si>
  <si>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</si>
  <si>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</si>
  <si>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</si>
  <si>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</si>
  <si>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</si>
  <si>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</si>
  <si>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</si>
  <si>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</si>
  <si>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</si>
  <si>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</si>
  <si>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</si>
  <si>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</si>
  <si>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</si>
  <si>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</si>
  <si>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</si>
  <si>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</si>
  <si>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</si>
  <si>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</si>
  <si>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</si>
  <si>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</si>
  <si>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</si>
  <si>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</si>
  <si>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</si>
  <si>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</si>
  <si>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</si>
  <si>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</si>
  <si>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</si>
  <si>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</si>
  <si>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</si>
  <si>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</si>
  <si>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</si>
  <si>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</si>
  <si>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</si>
  <si>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</si>
  <si>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</si>
  <si>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</si>
  <si>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</si>
  <si>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</si>
  <si>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</si>
  <si>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</si>
  <si>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</si>
  <si>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</si>
  <si>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</si>
  <si>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</si>
  <si>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</si>
  <si>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</si>
  <si>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</si>
  <si>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</si>
  <si>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</si>
  <si>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</si>
  <si>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</si>
  <si>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</si>
  <si>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</si>
  <si>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</si>
  <si>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</si>
  <si>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</si>
  <si>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</si>
  <si>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</si>
  <si>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</si>
  <si>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</si>
  <si>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</si>
  <si>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</si>
  <si>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</si>
  <si>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</si>
  <si>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</si>
  <si>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</si>
  <si>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</si>
  <si>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</si>
  <si>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</si>
  <si>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</si>
  <si>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</si>
  <si>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</si>
  <si>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</si>
  <si>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</si>
  <si>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</si>
  <si>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</si>
  <si>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</si>
  <si>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</si>
  <si>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</si>
  <si>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</si>
  <si>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</si>
  <si>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</si>
  <si>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</si>
  <si>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</si>
  <si>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</si>
  <si>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</si>
  <si>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</si>
  <si>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</si>
  <si>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</si>
  <si>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</si>
  <si>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</si>
  <si>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</si>
  <si>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</si>
  <si>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</si>
  <si>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</si>
  <si>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</si>
  <si>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</si>
  <si>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</si>
  <si>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</si>
  <si>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</si>
  <si>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</si>
  <si>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</si>
  <si>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</si>
  <si>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</si>
  <si>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</si>
  <si>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</si>
  <si>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</si>
  <si>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</si>
  <si>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</si>
  <si>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</si>
  <si>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</si>
  <si>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</si>
  <si>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</si>
  <si>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</si>
  <si>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</si>
  <si>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</si>
  <si>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</si>
  <si>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</si>
  <si>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</si>
  <si>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</si>
  <si>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</si>
  <si>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</si>
  <si>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</si>
  <si>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</si>
  <si>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</si>
  <si>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</si>
  <si>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</si>
  <si>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</si>
  <si>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</si>
  <si>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</si>
  <si>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</si>
  <si>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</si>
  <si>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</si>
  <si>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</si>
  <si>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</si>
  <si>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</si>
  <si>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</si>
  <si>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</si>
  <si>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</si>
  <si>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</si>
  <si>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</si>
  <si>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</si>
  <si>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</si>
  <si>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</si>
  <si>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</si>
  <si>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</si>
  <si>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</si>
  <si>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</si>
  <si>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</si>
  <si>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</si>
  <si>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</si>
  <si>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</si>
  <si>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</si>
  <si>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</si>
  <si>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</si>
  <si>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</si>
  <si>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</si>
  <si>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</si>
  <si>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</si>
  <si>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</si>
  <si>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</si>
  <si>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</si>
  <si>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</si>
  <si>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</si>
  <si>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</si>
  <si>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</si>
  <si>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</si>
  <si>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</si>
  <si>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</si>
  <si>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</si>
  <si>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</si>
  <si>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</si>
  <si>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</si>
  <si>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</si>
  <si>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</si>
  <si>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</si>
  <si>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</si>
  <si>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</si>
  <si>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</si>
  <si>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</si>
  <si>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</si>
  <si>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</si>
  <si>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</si>
  <si>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</si>
  <si>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</si>
  <si>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</si>
  <si>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</si>
  <si>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</si>
  <si>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</si>
  <si>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</si>
  <si>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</si>
  <si>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</si>
  <si>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</si>
  <si>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</si>
  <si>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</si>
  <si>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</si>
  <si>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</si>
  <si>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</si>
  <si>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</si>
  <si>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</si>
  <si>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</si>
  <si>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</si>
  <si>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</si>
  <si>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</si>
  <si>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</si>
  <si>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</si>
  <si>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</si>
  <si>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</si>
  <si>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</si>
  <si>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</si>
  <si>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</si>
  <si>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</si>
  <si>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</si>
  <si>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</si>
  <si>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</si>
  <si>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</si>
  <si>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</si>
  <si>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</si>
  <si>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</si>
  <si>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</si>
  <si>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</si>
  <si>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</si>
  <si>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</si>
  <si>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</si>
  <si>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</si>
  <si>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</si>
  <si>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</si>
  <si>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</si>
  <si>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</si>
  <si>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</si>
  <si>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</si>
  <si>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</si>
  <si>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</si>
  <si>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</si>
  <si>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</si>
  <si>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</si>
  <si>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</si>
  <si>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</si>
  <si>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</si>
  <si>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</si>
  <si>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</si>
  <si>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</si>
  <si>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</si>
  <si>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</si>
  <si>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</si>
  <si>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</si>
  <si>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</si>
  <si>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</si>
  <si>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</si>
  <si>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</si>
  <si>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</si>
  <si>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</si>
  <si>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</si>
  <si>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</si>
  <si>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</si>
  <si>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</si>
  <si>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</si>
  <si>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</si>
  <si>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</si>
  <si>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</si>
  <si>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</si>
  <si>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</si>
  <si>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</si>
  <si>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</si>
  <si>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</si>
  <si>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</si>
  <si>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</si>
  <si>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</si>
  <si>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</si>
  <si>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</si>
  <si>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</si>
  <si>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</si>
  <si>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</si>
  <si>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</si>
  <si>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</si>
  <si>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</si>
  <si>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</si>
  <si>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</si>
  <si>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</si>
  <si>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</si>
  <si>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</si>
  <si>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</si>
  <si>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</si>
  <si>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</si>
  <si>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</si>
  <si>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</si>
  <si>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</si>
  <si>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</si>
  <si>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</si>
  <si>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</si>
  <si>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</si>
  <si>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</si>
  <si>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</si>
  <si>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</si>
  <si>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</si>
  <si>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</si>
  <si>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</si>
  <si>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</si>
  <si>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</si>
  <si>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</si>
  <si>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</si>
  <si>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</si>
  <si>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</si>
  <si>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</si>
  <si>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</si>
  <si>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</si>
  <si>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</si>
  <si>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</si>
  <si>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</si>
  <si>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</si>
  <si>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</si>
  <si>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</si>
  <si>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</si>
  <si>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</si>
  <si>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</si>
  <si>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</si>
  <si>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</si>
  <si>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</si>
  <si>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</si>
  <si>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</si>
  <si>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</si>
  <si>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</si>
  <si>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</si>
  <si>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</si>
  <si>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</si>
  <si>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</si>
  <si>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</si>
  <si>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</si>
  <si>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</si>
  <si>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</si>
  <si>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</si>
  <si>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</si>
  <si>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</si>
  <si>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</si>
  <si>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</si>
  <si>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</si>
  <si>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</si>
  <si>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</si>
  <si>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</si>
  <si>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</si>
  <si>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</si>
  <si>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</si>
  <si>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</si>
  <si>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</si>
  <si>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</si>
  <si>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</si>
  <si>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</si>
  <si>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</si>
  <si>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</si>
  <si>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</si>
  <si>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</si>
  <si>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</si>
  <si>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</si>
  <si>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</si>
  <si>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</si>
  <si>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</si>
  <si>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</si>
  <si>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</si>
  <si>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</si>
  <si>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</si>
  <si>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</si>
  <si>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</si>
  <si>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</si>
  <si>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</si>
  <si>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</si>
  <si>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</si>
  <si>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</si>
  <si>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</si>
  <si>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</si>
  <si>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</si>
  <si>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</si>
  <si>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</si>
  <si>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</si>
  <si>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</si>
  <si>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</si>
  <si>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</si>
  <si>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</si>
  <si>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</si>
  <si>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</si>
  <si>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</si>
  <si>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</si>
  <si>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</si>
  <si>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</si>
  <si>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</si>
  <si>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</si>
  <si>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</si>
  <si>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</si>
  <si>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</si>
  <si>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</si>
  <si>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</si>
  <si>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</si>
  <si>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</si>
  <si>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</si>
  <si>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</si>
  <si>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</si>
  <si>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</si>
  <si>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</si>
  <si>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</si>
  <si>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</si>
  <si>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</si>
  <si>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</si>
  <si>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</si>
  <si>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</si>
  <si>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</si>
  <si>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</si>
  <si>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</si>
  <si>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</si>
  <si>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</si>
  <si>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</si>
  <si>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</si>
  <si>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</si>
  <si>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</si>
  <si>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</si>
  <si>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</si>
  <si>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</si>
  <si>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</si>
  <si>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</si>
  <si>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</si>
  <si>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</si>
  <si>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</si>
  <si>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</si>
  <si>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</si>
  <si>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</si>
  <si>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</si>
  <si>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</si>
  <si>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</si>
  <si>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</si>
  <si>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</si>
  <si>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</si>
  <si>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</si>
  <si>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</si>
  <si>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</si>
  <si>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</si>
  <si>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</si>
  <si>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</si>
  <si>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</si>
  <si>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</si>
  <si>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</si>
  <si>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</si>
  <si>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</si>
  <si>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</si>
  <si>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</si>
  <si>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</si>
  <si>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</si>
  <si>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</si>
  <si>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</si>
  <si>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</si>
  <si>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</si>
  <si>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</si>
  <si>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</si>
  <si>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</si>
  <si>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</si>
  <si>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</si>
  <si>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</si>
  <si>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</si>
  <si>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</si>
  <si>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</si>
  <si>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</si>
  <si>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</si>
  <si>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</si>
  <si>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</si>
  <si>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</si>
  <si>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</si>
  <si>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</si>
  <si>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</si>
  <si>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</si>
  <si>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</si>
  <si>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</si>
  <si>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</si>
  <si>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</si>
  <si>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</si>
  <si>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</si>
  <si>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</si>
  <si>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</si>
  <si>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</si>
  <si>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</si>
  <si>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</si>
  <si>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</si>
  <si>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</si>
  <si>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</si>
  <si>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</si>
  <si>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</si>
  <si>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</si>
  <si>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</si>
  <si>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</si>
  <si>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</si>
  <si>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</si>
  <si>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</si>
  <si>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</si>
  <si>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</si>
  <si>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</si>
  <si>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</si>
  <si>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</si>
  <si>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</si>
  <si>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</si>
  <si>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</si>
  <si>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</si>
  <si>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</si>
  <si>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</si>
  <si>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</si>
  <si>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</si>
  <si>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</si>
  <si>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</si>
  <si>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</si>
  <si>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</si>
  <si>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</si>
  <si>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</si>
  <si>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</si>
  <si>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</si>
  <si>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</si>
  <si>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</si>
  <si>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</si>
  <si>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</si>
  <si>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</si>
  <si>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</si>
  <si>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</si>
  <si>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</si>
  <si>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</si>
  <si>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</si>
  <si>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</si>
  <si>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</si>
  <si>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</si>
  <si>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</si>
  <si>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</si>
  <si>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</si>
  <si>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</si>
  <si>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</si>
  <si>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</si>
  <si>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</si>
  <si>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</si>
  <si>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</si>
  <si>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</si>
  <si>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</si>
  <si>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</si>
  <si>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</si>
  <si>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</si>
  <si>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</si>
  <si>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</si>
  <si>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</si>
  <si>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</si>
  <si>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</si>
  <si>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</si>
  <si>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</si>
  <si>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</si>
  <si>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</si>
  <si>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</si>
  <si>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</si>
  <si>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</si>
  <si>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</si>
  <si>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</si>
  <si>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</si>
  <si>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</si>
  <si>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</si>
  <si>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</si>
  <si>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</si>
  <si>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</si>
  <si>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</si>
  <si>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</si>
  <si>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</si>
  <si>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</si>
  <si>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</si>
  <si>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</si>
  <si>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</si>
  <si>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</si>
  <si>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</si>
  <si>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</si>
  <si>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</si>
  <si>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</si>
  <si>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</si>
  <si>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</si>
  <si>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</si>
  <si>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</si>
  <si>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</si>
  <si>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</si>
  <si>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</si>
  <si>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</si>
  <si>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</si>
  <si>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</si>
  <si>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</si>
  <si>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</si>
  <si>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</si>
  <si>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</si>
  <si>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</si>
  <si>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</si>
  <si>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</si>
  <si>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</si>
  <si>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</si>
  <si>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</si>
  <si>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</si>
  <si>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</si>
  <si>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</si>
  <si>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</si>
  <si>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</si>
  <si>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</si>
  <si>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</si>
  <si>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</si>
  <si>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</si>
  <si>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</si>
  <si>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</si>
  <si>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</si>
  <si>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</si>
  <si>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</si>
  <si>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</si>
  <si>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</si>
  <si>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</si>
  <si>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</si>
  <si>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</si>
  <si>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</si>
  <si>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</si>
  <si>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</si>
  <si>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</si>
  <si>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</si>
  <si>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</si>
  <si>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</si>
  <si>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</si>
  <si>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</si>
  <si>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</si>
  <si>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</si>
  <si>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</si>
  <si>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</si>
  <si>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</si>
  <si>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</si>
  <si>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</si>
  <si>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</si>
  <si>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</si>
  <si>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</si>
  <si>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</si>
  <si>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</si>
  <si>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</si>
  <si>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</si>
  <si>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</si>
  <si>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</si>
  <si>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</si>
  <si>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</si>
  <si>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</si>
  <si>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</si>
  <si>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</si>
  <si>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</si>
  <si>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</si>
  <si>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</si>
  <si>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</si>
  <si>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</si>
  <si>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</si>
  <si>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</si>
  <si>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</si>
  <si>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</si>
  <si>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</si>
  <si>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</si>
  <si>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</si>
  <si>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</si>
  <si>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</si>
  <si>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</si>
  <si>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</si>
  <si>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</si>
  <si>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</si>
  <si>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</si>
  <si>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</si>
  <si>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</si>
  <si>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</si>
  <si>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</si>
  <si>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</si>
  <si>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</si>
  <si>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</si>
  <si>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</si>
  <si>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</si>
  <si>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</si>
  <si>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</si>
  <si>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</si>
  <si>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</si>
  <si>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</si>
  <si>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</si>
  <si>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</si>
  <si>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</si>
  <si>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</si>
  <si>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</si>
  <si>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</si>
  <si>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</si>
  <si>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</si>
  <si>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</si>
  <si>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</si>
  <si>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</si>
  <si>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</si>
  <si>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</si>
  <si>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</si>
  <si>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</si>
  <si>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</si>
  <si>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</si>
  <si>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</si>
  <si>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</si>
  <si>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</si>
  <si>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</si>
  <si>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</si>
  <si>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</si>
  <si>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</si>
  <si>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</si>
  <si>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</si>
  <si>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</si>
  <si>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</si>
  <si>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</si>
  <si>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</si>
  <si>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</si>
  <si>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</si>
  <si>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</si>
  <si>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</si>
  <si>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</si>
  <si>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</si>
  <si>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</si>
  <si>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</si>
  <si>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</si>
  <si>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</si>
  <si>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</si>
  <si>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</si>
  <si>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</si>
  <si>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</si>
  <si>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</si>
  <si>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</si>
  <si>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</si>
  <si>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</si>
  <si>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</si>
  <si>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</si>
  <si>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</si>
  <si>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</si>
  <si>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</si>
  <si>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</si>
  <si>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</si>
  <si>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</si>
  <si>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</si>
  <si>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</si>
  <si>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</si>
  <si>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</si>
  <si>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</si>
  <si>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</si>
  <si>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</si>
  <si>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</si>
  <si>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</si>
  <si>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</si>
  <si>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</si>
  <si>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</si>
  <si>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</si>
  <si>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</si>
  <si>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</si>
  <si>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</si>
  <si>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</si>
  <si>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</si>
  <si>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</si>
  <si>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</si>
  <si>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</si>
  <si>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</si>
  <si>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</si>
  <si>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</si>
  <si>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</si>
  <si>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</si>
  <si>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</si>
  <si>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</si>
  <si>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</si>
  <si>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</si>
  <si>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</si>
  <si>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</si>
  <si>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</si>
  <si>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</si>
  <si>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</si>
  <si>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</si>
  <si>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</si>
  <si>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</si>
  <si>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</si>
  <si>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</si>
  <si>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</si>
  <si>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</si>
  <si>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</si>
  <si>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</si>
  <si>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</si>
  <si>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</si>
  <si>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</si>
  <si>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</si>
  <si>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</si>
  <si>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</si>
  <si>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</si>
  <si>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</si>
  <si>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</si>
  <si>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</si>
  <si>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</si>
  <si>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</si>
  <si>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</si>
  <si>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</si>
  <si>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</si>
  <si>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</si>
  <si>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</si>
  <si>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</si>
  <si>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</si>
  <si>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</si>
  <si>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</si>
  <si>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</si>
  <si>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</si>
  <si>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</si>
  <si>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</si>
  <si>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</si>
  <si>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</si>
  <si>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</si>
  <si>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</si>
  <si>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</si>
  <si>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</si>
  <si>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</si>
  <si>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</si>
  <si>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</si>
  <si>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</si>
  <si>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</si>
  <si>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</si>
  <si>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</si>
  <si>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</si>
  <si>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</si>
  <si>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</si>
  <si>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</si>
  <si>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</si>
  <si>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</si>
  <si>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</si>
  <si>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</si>
  <si>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</si>
  <si>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</si>
  <si>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</si>
  <si>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</si>
  <si>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</si>
  <si>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</si>
  <si>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</si>
  <si>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</si>
  <si>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</si>
  <si>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</si>
  <si>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</si>
  <si>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</si>
  <si>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</si>
  <si>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</si>
  <si>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</si>
  <si>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</si>
  <si>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</si>
  <si>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</si>
  <si>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</si>
  <si>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</si>
  <si>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</si>
  <si>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</si>
  <si>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</si>
  <si>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</si>
  <si>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</si>
  <si>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</si>
  <si>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</si>
  <si>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</si>
  <si>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</si>
  <si>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</si>
  <si>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</si>
  <si>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</si>
  <si>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</si>
  <si>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</si>
  <si>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</si>
  <si>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</si>
  <si>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</si>
  <si>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</si>
  <si>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</si>
  <si>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</si>
  <si>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</si>
  <si>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</si>
  <si>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</si>
  <si>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</si>
  <si>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</si>
  <si>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</si>
  <si>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</si>
  <si>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</si>
  <si>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</si>
  <si>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</si>
  <si>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</si>
  <si>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</si>
  <si>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</si>
  <si>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</si>
  <si>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</si>
  <si>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</si>
  <si>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</si>
  <si>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</si>
  <si>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</si>
  <si>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</si>
  <si>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</si>
  <si>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</si>
  <si>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</si>
  <si>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</si>
  <si>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</si>
  <si>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</si>
  <si>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</si>
  <si>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</si>
  <si>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</si>
  <si>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</si>
  <si>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</si>
  <si>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</si>
  <si>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</si>
  <si>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</si>
  <si>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</si>
  <si>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</si>
  <si>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</si>
  <si>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</si>
  <si>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</si>
  <si>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</si>
  <si>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</si>
  <si>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</si>
  <si>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</si>
  <si>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</si>
  <si>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</si>
  <si>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</si>
  <si>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</si>
  <si>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</si>
  <si>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</si>
  <si>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</si>
  <si>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</si>
  <si>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</si>
  <si>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</si>
  <si>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</si>
  <si>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</si>
  <si>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</si>
  <si>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</si>
  <si>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</si>
  <si>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</si>
  <si>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</si>
  <si>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</si>
  <si>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</si>
  <si>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</si>
  <si>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</si>
  <si>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</si>
  <si>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</si>
  <si>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</si>
  <si>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</si>
  <si>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</si>
  <si>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</si>
  <si>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</si>
  <si>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</si>
  <si>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</si>
  <si>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</si>
  <si>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</si>
  <si>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</si>
  <si>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</si>
  <si>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</si>
  <si>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</si>
  <si>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</si>
  <si>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</si>
  <si>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</si>
  <si>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</si>
  <si>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</si>
  <si>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</si>
  <si>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</si>
  <si>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</si>
  <si>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</si>
  <si>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</si>
  <si>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</si>
  <si>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</si>
  <si>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</si>
  <si>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</si>
  <si>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</si>
  <si>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</si>
  <si>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</si>
  <si>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</si>
  <si>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</si>
  <si>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</si>
  <si>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</si>
  <si>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</si>
  <si>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</si>
  <si>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</si>
  <si>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</si>
  <si>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</si>
  <si>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</si>
  <si>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</si>
  <si>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</si>
  <si>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</si>
  <si>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</si>
  <si>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</si>
  <si>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</si>
  <si>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</si>
  <si>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</si>
  <si>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</si>
  <si>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</si>
  <si>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</si>
  <si>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</si>
  <si>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</si>
  <si>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</si>
  <si>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</si>
  <si>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</si>
  <si>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</si>
  <si>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</si>
  <si>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</si>
  <si>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</si>
  <si>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</si>
  <si>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</si>
  <si>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</si>
  <si>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</si>
  <si>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</si>
  <si>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</si>
  <si>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</si>
  <si>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</si>
  <si>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</si>
  <si>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</si>
  <si>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</si>
  <si>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</si>
  <si>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</si>
  <si>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</si>
  <si>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</si>
  <si>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</si>
  <si>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</si>
  <si>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</si>
  <si>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</si>
  <si>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</si>
  <si>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</si>
  <si>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</si>
  <si>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</si>
  <si>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</si>
  <si>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</si>
  <si>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</si>
  <si>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</si>
  <si>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</si>
  <si>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</si>
  <si>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</si>
  <si>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</si>
  <si>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</si>
  <si>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</si>
  <si>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</si>
  <si>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</si>
  <si>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</si>
  <si>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</si>
  <si>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</si>
  <si>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</si>
  <si>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</si>
  <si>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</si>
  <si>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</si>
  <si>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</si>
  <si>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</si>
  <si>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</si>
  <si>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</si>
  <si>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</si>
  <si>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</si>
  <si>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</si>
  <si>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</si>
  <si>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</si>
  <si>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</si>
  <si>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</si>
  <si>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</si>
  <si>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</si>
  <si>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</si>
  <si>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</si>
  <si>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</si>
  <si>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</si>
  <si>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</si>
  <si>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</si>
  <si>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</si>
  <si>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</si>
  <si>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</si>
  <si>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</si>
  <si>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</si>
  <si>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</si>
  <si>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</si>
  <si>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</si>
  <si>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</si>
  <si>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</si>
  <si>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</si>
  <si>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</si>
  <si>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</si>
  <si>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</si>
  <si>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</si>
  <si>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</si>
  <si>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</si>
  <si>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</si>
  <si>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</si>
  <si>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</si>
  <si>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</si>
  <si>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</si>
  <si>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</si>
  <si>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</si>
  <si>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</si>
  <si>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</si>
  <si>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</si>
  <si>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</si>
  <si>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</si>
  <si>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</si>
  <si>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</si>
  <si>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</si>
  <si>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</si>
  <si>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</si>
  <si>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</si>
  <si>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</si>
  <si>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</si>
  <si>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</si>
  <si>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</si>
  <si>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</si>
  <si>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</si>
  <si>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</si>
  <si>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</si>
  <si>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</si>
  <si>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</si>
  <si>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</si>
  <si>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</si>
  <si>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</si>
  <si>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</si>
  <si>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</si>
  <si>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</si>
  <si>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</si>
  <si>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</si>
  <si>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</si>
  <si>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</si>
  <si>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</si>
  <si>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</si>
  <si>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</si>
  <si>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</si>
  <si>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</si>
  <si>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</si>
  <si>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</si>
  <si>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</si>
  <si>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</si>
  <si>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</si>
  <si>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</si>
  <si>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</si>
  <si>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</si>
  <si>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</si>
  <si>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</si>
  <si>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</si>
  <si>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</si>
  <si>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</si>
  <si>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</si>
  <si>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</si>
  <si>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</si>
  <si>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</si>
  <si>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</si>
  <si>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</si>
  <si>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</si>
  <si>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</si>
  <si>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</si>
  <si>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</si>
  <si>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</si>
  <si>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</si>
  <si>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</si>
  <si>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</si>
  <si>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</si>
  <si>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</si>
  <si>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</si>
  <si>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</si>
  <si>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</si>
  <si>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</si>
  <si>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</si>
  <si>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</si>
  <si>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</si>
  <si>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</si>
  <si>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</si>
  <si>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</si>
  <si>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</si>
  <si>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</si>
  <si>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</si>
  <si>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</si>
  <si>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</si>
  <si>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</si>
  <si>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</si>
  <si>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</si>
  <si>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</si>
  <si>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</si>
  <si>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</si>
  <si>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</si>
  <si>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</si>
  <si>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</si>
  <si>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</si>
  <si>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</si>
  <si>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</si>
  <si>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</si>
  <si>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</si>
  <si>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</si>
  <si>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</si>
  <si>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</si>
  <si>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</si>
  <si>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</si>
  <si>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</si>
  <si>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</si>
  <si>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</si>
  <si>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</si>
  <si>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</si>
  <si>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</si>
  <si>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</si>
  <si>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</si>
  <si>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</si>
  <si>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</si>
  <si>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</si>
  <si>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</si>
  <si>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</si>
  <si>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</si>
  <si>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</si>
  <si>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</si>
  <si>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</si>
  <si>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</si>
  <si>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</si>
  <si>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</si>
  <si>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</si>
  <si>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</si>
  <si>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</si>
  <si>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</si>
  <si>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</si>
  <si>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</si>
  <si>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</si>
  <si>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</si>
  <si>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</si>
  <si>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</si>
  <si>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</si>
  <si>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</si>
  <si>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</si>
  <si>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</si>
  <si>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</si>
  <si>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</si>
  <si>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</si>
  <si>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</si>
  <si>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</si>
  <si>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</si>
  <si>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</si>
  <si>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</si>
  <si>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</si>
  <si>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</si>
  <si>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</si>
  <si>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</si>
  <si>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</si>
  <si>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</si>
  <si>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</si>
  <si>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</si>
  <si>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</si>
  <si>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</si>
  <si>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</si>
  <si>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</si>
  <si>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</si>
  <si>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</si>
  <si>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</si>
  <si>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</si>
  <si>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</si>
  <si>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</si>
  <si>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</si>
  <si>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</si>
  <si>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</si>
  <si>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</si>
  <si>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</si>
  <si>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</si>
  <si>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</si>
  <si>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</si>
  <si>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</si>
  <si>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</si>
  <si>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</si>
  <si>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</si>
  <si>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</si>
  <si>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</si>
  <si>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</si>
  <si>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</si>
  <si>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</si>
  <si>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</si>
  <si>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</si>
  <si>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</si>
  <si>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</si>
  <si>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</si>
  <si>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</si>
  <si>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</si>
  <si>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</si>
  <si>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</si>
  <si>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</si>
  <si>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</si>
  <si>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</si>
  <si>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</si>
  <si>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</si>
  <si>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</si>
  <si>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</si>
  <si>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</si>
  <si>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</si>
  <si>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</si>
  <si>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</si>
  <si>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</si>
  <si>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</si>
  <si>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</si>
  <si>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</si>
  <si>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</si>
  <si>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</si>
  <si>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</si>
  <si>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</si>
  <si>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</si>
  <si>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</si>
  <si>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</si>
  <si>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</si>
  <si>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</si>
  <si>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</si>
  <si>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</si>
  <si>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</si>
  <si>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</si>
  <si>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</si>
  <si>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</si>
  <si>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</si>
  <si>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</si>
  <si>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</si>
  <si>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</si>
  <si>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</si>
  <si>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</si>
  <si>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</si>
  <si>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</si>
  <si>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</si>
  <si>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</si>
  <si>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</si>
  <si>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</si>
  <si>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</si>
  <si>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</si>
  <si>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</si>
  <si>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</si>
  <si>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</si>
  <si>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</si>
  <si>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</si>
  <si>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</si>
  <si>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</si>
  <si>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</si>
  <si>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</si>
  <si>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</si>
  <si>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</si>
  <si>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</si>
  <si>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</si>
  <si>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</si>
  <si>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</si>
  <si>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</si>
  <si>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</si>
  <si>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</si>
  <si>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</si>
  <si>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</si>
  <si>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</si>
  <si>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</si>
  <si>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</si>
  <si>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</si>
  <si>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</si>
  <si>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</si>
  <si>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</si>
  <si>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</si>
  <si>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</si>
  <si>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</si>
  <si>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</si>
  <si>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</si>
  <si>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</si>
  <si>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</si>
  <si>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</si>
  <si>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</si>
  <si>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</si>
  <si>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</si>
  <si>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</si>
  <si>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</si>
  <si>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</si>
  <si>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</si>
  <si>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</si>
  <si>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</si>
  <si>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</si>
  <si>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</si>
  <si>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</si>
  <si>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</si>
  <si>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</si>
  <si>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</si>
  <si>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</si>
  <si>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</si>
  <si>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</si>
  <si>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</si>
  <si>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</si>
  <si>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</si>
  <si>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</si>
  <si>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</si>
  <si>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</si>
  <si>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</si>
  <si>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</si>
  <si>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</si>
  <si>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</si>
  <si>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</si>
  <si>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</si>
  <si>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</si>
  <si>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</si>
  <si>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</si>
  <si>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</si>
  <si>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</si>
  <si>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</si>
  <si>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</si>
  <si>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</si>
  <si>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</si>
  <si>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</si>
  <si>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</si>
  <si>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</si>
  <si>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</si>
  <si>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</si>
  <si>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</si>
  <si>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</si>
  <si>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</si>
  <si>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</si>
  <si>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</si>
  <si>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</si>
  <si>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</si>
  <si>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</si>
  <si>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</si>
  <si>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</si>
  <si>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</si>
  <si>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</si>
  <si>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</si>
  <si>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</si>
  <si>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</si>
  <si>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</si>
  <si>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</si>
  <si>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</si>
  <si>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</si>
  <si>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</si>
  <si>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</si>
  <si>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</si>
  <si>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</si>
  <si>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</si>
  <si>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</si>
  <si>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</si>
  <si>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</si>
  <si>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</si>
  <si>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</si>
  <si>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</si>
  <si>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</si>
  <si>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</si>
  <si>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</si>
  <si>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</si>
  <si>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</si>
  <si>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</si>
  <si>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</si>
  <si>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</si>
  <si>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</si>
  <si>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</si>
  <si>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</si>
  <si>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</si>
  <si>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</si>
  <si>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</si>
  <si>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</si>
  <si>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</si>
  <si>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</si>
  <si>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</si>
  <si>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</si>
  <si>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</si>
  <si>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</si>
  <si>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</si>
  <si>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</si>
  <si>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</si>
  <si>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</si>
  <si>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</si>
  <si>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</si>
  <si>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</si>
  <si>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</si>
  <si>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</si>
  <si>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</si>
  <si>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</si>
  <si>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</si>
  <si>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</si>
  <si>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</si>
  <si>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</si>
  <si>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</si>
  <si>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</si>
  <si>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</si>
  <si>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</si>
  <si>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</si>
  <si>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</si>
  <si>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</si>
  <si>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</si>
  <si>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</si>
  <si>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</si>
  <si>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</si>
  <si>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</si>
  <si>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</si>
  <si>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</si>
  <si>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</si>
  <si>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</si>
  <si>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</si>
  <si>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</si>
  <si>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</si>
  <si>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</si>
  <si>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</si>
  <si>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</si>
  <si>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</si>
  <si>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</si>
  <si>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</si>
  <si>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</si>
  <si>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</si>
  <si>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</si>
  <si>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</si>
  <si>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</si>
  <si>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</si>
  <si>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</si>
  <si>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</si>
  <si>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</si>
  <si>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</si>
  <si>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</si>
  <si>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</si>
  <si>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</si>
  <si>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</si>
  <si>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</si>
  <si>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</si>
  <si>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</si>
  <si>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</si>
  <si>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</si>
  <si>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</si>
  <si>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</si>
  <si>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</si>
  <si>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</si>
  <si>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</si>
  <si>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</si>
  <si>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</si>
  <si>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</si>
  <si>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</si>
  <si>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</si>
  <si>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</si>
  <si>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</si>
  <si>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</si>
  <si>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</si>
  <si>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</si>
  <si>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</si>
  <si>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</si>
  <si>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</si>
  <si>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</si>
  <si>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</si>
  <si>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</si>
  <si>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</si>
  <si>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</si>
  <si>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</si>
  <si>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</si>
  <si>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</si>
  <si>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</si>
  <si>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</si>
  <si>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</si>
  <si>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</si>
  <si>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</si>
  <si>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</si>
  <si>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</si>
  <si>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</si>
  <si>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</si>
  <si>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</si>
  <si>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</si>
  <si>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</si>
  <si>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</si>
  <si>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</si>
  <si>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</si>
  <si>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</si>
  <si>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</si>
  <si>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</si>
  <si>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</si>
  <si>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</si>
  <si>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</si>
  <si>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</si>
  <si>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</si>
  <si>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</si>
  <si>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</si>
  <si>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</si>
  <si>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</si>
  <si>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</si>
  <si>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</si>
  <si>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</si>
  <si>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</si>
  <si>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</si>
  <si>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</si>
  <si>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</si>
  <si>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</si>
  <si>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</si>
  <si>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</si>
  <si>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</si>
  <si>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</si>
  <si>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</si>
  <si>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</si>
  <si>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</si>
  <si>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</si>
  <si>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</si>
  <si>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</si>
  <si>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</si>
  <si>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</si>
  <si>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</si>
  <si>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</si>
  <si>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</si>
  <si>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</si>
  <si>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</si>
  <si>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</si>
  <si>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</si>
  <si>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</si>
  <si>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</si>
  <si>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</si>
  <si>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</si>
  <si>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</si>
  <si>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</si>
  <si>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</si>
  <si>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</si>
  <si>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</si>
  <si>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</si>
  <si>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</si>
  <si>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</si>
  <si>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</si>
  <si>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</si>
  <si>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</si>
  <si>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</si>
  <si>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</si>
  <si>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</si>
  <si>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</si>
  <si>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</si>
  <si>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</si>
  <si>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</si>
  <si>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</si>
  <si>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</si>
  <si>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</si>
  <si>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</si>
  <si>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</si>
  <si>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</si>
  <si>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</si>
  <si>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</si>
  <si>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</si>
  <si>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</si>
  <si>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</si>
  <si>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</si>
  <si>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</si>
  <si>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</si>
  <si>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</si>
  <si>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</si>
  <si>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</si>
  <si>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</si>
  <si>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</si>
  <si>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</si>
  <si>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</si>
  <si>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</si>
  <si>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</si>
  <si>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</si>
  <si>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</si>
  <si>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</si>
  <si>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</si>
  <si>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</si>
  <si>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</si>
  <si>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</si>
  <si>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</si>
  <si>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</si>
  <si>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</si>
  <si>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</si>
  <si>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</si>
  <si>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</si>
  <si>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</si>
  <si>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</si>
  <si>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</si>
  <si>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</si>
  <si>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</si>
  <si>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</si>
  <si>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</si>
  <si>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</si>
  <si>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</si>
  <si>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</si>
  <si>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</si>
  <si>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</si>
  <si>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</si>
  <si>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</si>
  <si>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</si>
  <si>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</si>
  <si>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</si>
  <si>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</si>
  <si>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</si>
  <si>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</si>
  <si>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</si>
  <si>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</si>
  <si>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</si>
  <si>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</si>
  <si>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</si>
  <si>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</si>
  <si>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</si>
  <si>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</si>
  <si>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</si>
  <si>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</si>
  <si>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</si>
  <si>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</si>
  <si>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</si>
  <si>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</si>
  <si>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</si>
  <si>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</si>
  <si>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</si>
  <si>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</si>
  <si>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</si>
  <si>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</si>
  <si>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</si>
  <si>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</si>
  <si>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</si>
  <si>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</si>
  <si>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</si>
  <si>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</si>
  <si>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</si>
  <si>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</si>
  <si>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</si>
  <si>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</si>
  <si>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</si>
  <si>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</si>
  <si>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</si>
  <si>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</si>
  <si>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</si>
  <si>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</si>
  <si>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</si>
  <si>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</si>
  <si>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</si>
  <si>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</si>
  <si>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</si>
  <si>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</si>
  <si>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</si>
  <si>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</si>
  <si>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</si>
  <si>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</si>
  <si>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</si>
  <si>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</si>
  <si>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</si>
  <si>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</si>
  <si>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</si>
  <si>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</si>
  <si>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</si>
  <si>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</si>
  <si>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</si>
  <si>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</si>
  <si>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</si>
  <si>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</si>
  <si>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</si>
  <si>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</si>
  <si>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</si>
  <si>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</si>
  <si>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</si>
  <si>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</si>
  <si>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</si>
  <si>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</si>
  <si>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</si>
  <si>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</si>
  <si>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</si>
  <si>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</si>
  <si>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</si>
  <si>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</si>
  <si>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</si>
  <si>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</si>
  <si>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</si>
  <si>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</si>
  <si>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</si>
  <si>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</si>
  <si>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</si>
  <si>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</si>
  <si>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</si>
  <si>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</si>
  <si>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</si>
  <si>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</si>
  <si>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</si>
  <si>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</si>
  <si>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</si>
  <si>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</si>
  <si>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</si>
  <si>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</si>
  <si>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</si>
  <si>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</si>
  <si>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</si>
  <si>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</si>
  <si>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</si>
  <si>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</si>
  <si>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</si>
  <si>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</si>
  <si>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</si>
  <si>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</si>
  <si>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</si>
  <si>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</si>
  <si>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</si>
  <si>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</si>
  <si>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</si>
  <si>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</si>
  <si>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</si>
  <si>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</si>
  <si>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</si>
  <si>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</si>
  <si>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</si>
  <si>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</si>
  <si>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</si>
  <si>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</si>
  <si>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</si>
  <si>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</si>
  <si>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</si>
  <si>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</si>
  <si>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</si>
  <si>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</si>
  <si>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</si>
  <si>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</si>
  <si>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</si>
  <si>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</si>
  <si>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</si>
  <si>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</si>
  <si>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</si>
  <si>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</si>
  <si>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</si>
  <si>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</si>
  <si>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</si>
  <si>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</si>
  <si>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</si>
  <si>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</si>
  <si>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</si>
  <si>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</si>
  <si>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</si>
  <si>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</si>
  <si>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</si>
  <si>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</si>
  <si>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</si>
  <si>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</si>
  <si>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</si>
  <si>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</si>
  <si>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</si>
  <si>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</si>
  <si>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</si>
  <si>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</si>
  <si>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</si>
  <si>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</si>
  <si>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</si>
  <si>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</si>
  <si>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</si>
  <si>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</si>
  <si>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</si>
  <si>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</si>
  <si>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</si>
  <si>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</si>
  <si>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</si>
  <si>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</si>
  <si>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</si>
  <si>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</si>
  <si>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</si>
  <si>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</si>
  <si>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</si>
  <si>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</si>
  <si>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</si>
  <si>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</si>
  <si>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</si>
  <si>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</si>
  <si>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</si>
  <si>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</si>
  <si>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</si>
  <si>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</si>
  <si>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</si>
  <si>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</si>
  <si>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</si>
  <si>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</si>
  <si>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</si>
  <si>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</si>
  <si>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</si>
  <si>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</si>
  <si>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</si>
  <si>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</si>
  <si>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</si>
  <si>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</si>
  <si>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</si>
  <si>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</si>
  <si>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</si>
  <si>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</si>
  <si>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</si>
  <si>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</si>
  <si>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</si>
  <si>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</si>
  <si>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</si>
  <si>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</si>
  <si>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</si>
  <si>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</si>
  <si>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</si>
  <si>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</si>
  <si>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</si>
  <si>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</si>
  <si>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</si>
  <si>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</si>
  <si>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</si>
  <si>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</si>
  <si>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</si>
  <si>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</si>
  <si>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</si>
  <si>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</si>
  <si>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</si>
  <si>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</si>
  <si>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</si>
  <si>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</si>
  <si>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</si>
  <si>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</si>
  <si>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</si>
  <si>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</si>
  <si>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</si>
  <si>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</si>
  <si>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</si>
  <si>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</si>
  <si>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</si>
  <si>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</si>
  <si>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</si>
  <si>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</si>
  <si>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</si>
  <si>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</si>
  <si>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</si>
  <si>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</si>
  <si>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</si>
  <si>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</si>
  <si>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</si>
  <si>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</si>
  <si>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</si>
  <si>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</si>
  <si>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</si>
  <si>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</si>
  <si>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</si>
  <si>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</si>
  <si>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</si>
  <si>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</si>
  <si>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</si>
  <si>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</si>
  <si>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</si>
  <si>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</si>
  <si>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</si>
  <si>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</si>
  <si>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</si>
  <si>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</si>
  <si>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</si>
  <si>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</si>
  <si>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</si>
  <si>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</si>
  <si>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</si>
  <si>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</si>
  <si>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</si>
  <si>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</si>
  <si>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</si>
  <si>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</si>
  <si>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</si>
  <si>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</si>
  <si>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</si>
  <si>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</si>
  <si>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</si>
  <si>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</si>
  <si>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</si>
  <si>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</si>
  <si>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</si>
  <si>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</si>
  <si>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</si>
  <si>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</si>
  <si>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</si>
  <si>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</si>
  <si>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</si>
  <si>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</si>
  <si>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</si>
  <si>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</si>
  <si>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</si>
  <si>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</si>
  <si>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</si>
  <si>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</si>
  <si>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</si>
  <si>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</si>
  <si>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</si>
  <si>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</si>
  <si>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</si>
  <si>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</si>
  <si>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</si>
  <si>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</si>
  <si>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</si>
  <si>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</si>
  <si>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</si>
  <si>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</si>
  <si>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</si>
  <si>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</si>
  <si>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</si>
  <si>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</si>
  <si>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</si>
  <si>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</si>
  <si>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</si>
  <si>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</si>
  <si>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</si>
  <si>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</si>
  <si>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</si>
  <si>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</si>
  <si>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</si>
  <si>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</si>
  <si>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</si>
  <si>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</si>
  <si>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</si>
  <si>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</si>
  <si>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</si>
  <si>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</si>
  <si>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</si>
  <si>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</si>
  <si>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</si>
  <si>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</si>
  <si>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</si>
  <si>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</si>
  <si>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</si>
  <si>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</si>
  <si>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</si>
  <si>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</si>
  <si>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</si>
  <si>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</si>
  <si>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</si>
  <si>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</si>
  <si>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</si>
  <si>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</si>
  <si>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</si>
  <si>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</si>
  <si>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</si>
  <si>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</si>
  <si>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</si>
  <si>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</si>
  <si>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</si>
  <si>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</si>
  <si>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</si>
  <si>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</si>
  <si>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</si>
  <si>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</si>
  <si>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</si>
  <si>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</si>
  <si>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</si>
  <si>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</si>
  <si>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</si>
  <si>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</si>
  <si>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</si>
  <si>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</si>
  <si>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</si>
  <si>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</si>
  <si>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</si>
  <si>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</si>
  <si>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</si>
  <si>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</si>
  <si>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</si>
  <si>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</si>
  <si>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</si>
  <si>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</si>
  <si>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</si>
  <si>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</si>
  <si>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</si>
  <si>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</si>
  <si>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</si>
  <si>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</si>
  <si>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</si>
  <si>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</si>
  <si>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</si>
  <si>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</si>
  <si>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</si>
  <si>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</si>
  <si>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</si>
  <si>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</si>
  <si>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</si>
  <si>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</si>
  <si>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</si>
  <si>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</si>
  <si>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</si>
  <si>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</si>
  <si>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</si>
  <si>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</si>
  <si>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</si>
  <si>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</si>
  <si>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</si>
  <si>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</si>
  <si>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</si>
  <si>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</si>
  <si>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</si>
  <si>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</si>
  <si>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</si>
  <si>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</si>
  <si>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</si>
  <si>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</si>
  <si>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</si>
  <si>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</si>
  <si>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</si>
  <si>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</si>
  <si>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</si>
  <si>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</si>
  <si>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</si>
  <si>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</si>
  <si>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</si>
  <si>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</si>
  <si>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</si>
  <si>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</si>
  <si>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</si>
  <si>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</si>
  <si>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</si>
  <si>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</si>
  <si>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</si>
  <si>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</si>
  <si>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</si>
  <si>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</si>
  <si>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</si>
  <si>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</si>
  <si>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</si>
  <si>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</si>
  <si>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</si>
  <si>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</si>
  <si>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</si>
  <si>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</si>
  <si>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</si>
  <si>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</si>
  <si>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</si>
  <si>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</si>
  <si>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</si>
  <si>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</si>
  <si>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</si>
  <si>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</si>
  <si>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</si>
  <si>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</si>
  <si>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</si>
  <si>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</si>
  <si>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</si>
  <si>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</si>
  <si>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</si>
  <si>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</si>
  <si>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</si>
  <si>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</si>
  <si>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</si>
  <si>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</si>
  <si>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</si>
  <si>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</si>
  <si>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</si>
  <si>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</si>
  <si>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</si>
  <si>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</si>
  <si>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</si>
  <si>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</si>
  <si>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</si>
  <si>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</si>
  <si>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</si>
  <si>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</si>
  <si>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</si>
  <si>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</si>
  <si>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</si>
  <si>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</si>
  <si>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</si>
  <si>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</si>
  <si>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</si>
  <si>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</si>
  <si>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</si>
  <si>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</si>
  <si>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</si>
  <si>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</si>
  <si>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</si>
  <si>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</si>
  <si>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</si>
  <si>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</si>
  <si>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</si>
  <si>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</si>
  <si>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</si>
  <si>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</si>
  <si>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</si>
  <si>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</si>
  <si>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</si>
  <si>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</si>
  <si>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</si>
  <si>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</si>
  <si>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</si>
  <si>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</si>
  <si>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</si>
  <si>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</si>
  <si>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</si>
  <si>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</si>
  <si>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</si>
  <si>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</si>
  <si>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</si>
  <si>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</si>
  <si>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</si>
  <si>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</si>
  <si>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</si>
  <si>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</si>
  <si>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</si>
  <si>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</si>
  <si>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</si>
  <si>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</si>
  <si>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</si>
  <si>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</si>
  <si>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</si>
  <si>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</si>
  <si>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</si>
  <si>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</si>
  <si>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</si>
  <si>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</si>
  <si>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</si>
  <si>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</si>
  <si>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</si>
  <si>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</si>
  <si>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</si>
  <si>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</si>
  <si>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</si>
  <si>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</si>
  <si>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</si>
  <si>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</si>
  <si>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</si>
  <si>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</si>
  <si>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</si>
  <si>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</si>
  <si>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</si>
  <si>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</si>
  <si>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</si>
  <si>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</si>
  <si>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</si>
  <si>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</si>
  <si>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</si>
  <si>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</si>
  <si>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</si>
  <si>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</si>
  <si>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</si>
  <si>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</si>
  <si>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</si>
  <si>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</si>
  <si>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</si>
  <si>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</si>
  <si>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</si>
  <si>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</si>
  <si>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</si>
  <si>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</si>
  <si>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</si>
  <si>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</si>
  <si>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</si>
  <si>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</si>
  <si>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</si>
  <si>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</si>
  <si>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</si>
  <si>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</si>
  <si>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</si>
  <si>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</si>
  <si>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</si>
  <si>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</si>
  <si>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</si>
  <si>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</si>
  <si>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</si>
  <si>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</si>
  <si>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</si>
  <si>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</si>
  <si>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</si>
  <si>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</si>
  <si>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</si>
  <si>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</si>
  <si>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</si>
  <si>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</si>
  <si>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</si>
  <si>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</si>
  <si>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</si>
  <si>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</si>
  <si>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</si>
  <si>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</si>
  <si>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</si>
  <si>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</si>
  <si>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</si>
  <si>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</si>
  <si>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</si>
  <si>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</si>
  <si>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</si>
  <si>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</si>
  <si>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</si>
  <si>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</si>
  <si>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</si>
  <si>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</si>
  <si>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</si>
  <si>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</si>
  <si>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</si>
  <si>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</si>
  <si>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</si>
  <si>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</si>
  <si>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</si>
  <si>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</si>
  <si>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</si>
  <si>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</si>
  <si>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</si>
  <si>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</si>
  <si>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</si>
  <si>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</si>
  <si>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</si>
  <si>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</si>
  <si>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</si>
  <si>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</si>
  <si>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</si>
  <si>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</si>
  <si>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</si>
  <si>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</si>
  <si>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</si>
  <si>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</si>
  <si>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</si>
  <si>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</si>
  <si>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</si>
  <si>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</si>
  <si>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</si>
  <si>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</si>
  <si>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</si>
  <si>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</si>
  <si>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</si>
  <si>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</si>
  <si>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</si>
  <si>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</si>
  <si>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</si>
  <si>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</si>
  <si>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</si>
  <si>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</si>
  <si>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</si>
  <si>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</si>
  <si>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</si>
  <si>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</si>
  <si>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</si>
  <si>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</si>
  <si>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</si>
  <si>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</si>
  <si>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</si>
  <si>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</si>
  <si>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</si>
  <si>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</si>
  <si>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</si>
  <si>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</si>
  <si>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</si>
  <si>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</si>
  <si>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</si>
  <si>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</si>
  <si>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</si>
  <si>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</si>
  <si>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</si>
  <si>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</si>
  <si>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</si>
  <si>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</si>
  <si>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</si>
  <si>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</si>
  <si>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</si>
  <si>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</si>
  <si>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</si>
  <si>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</si>
  <si>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</si>
  <si>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</si>
  <si>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</si>
  <si>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</si>
  <si>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</si>
  <si>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</si>
  <si>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</si>
  <si>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</si>
  <si>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</si>
  <si>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</si>
  <si>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</si>
  <si>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</si>
  <si>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</si>
  <si>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</si>
  <si>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</si>
  <si>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</si>
  <si>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</si>
  <si>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</si>
  <si>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</si>
  <si>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</si>
  <si>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</si>
  <si>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</si>
  <si>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</si>
  <si>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</si>
  <si>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</si>
  <si>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</si>
  <si>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</si>
  <si>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</si>
  <si>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</si>
  <si>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</si>
  <si>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</si>
  <si>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</si>
  <si>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</si>
  <si>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</si>
  <si>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</si>
  <si>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</si>
  <si>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</si>
  <si>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</si>
  <si>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</si>
  <si>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</si>
  <si>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</si>
  <si>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</si>
  <si>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</si>
  <si>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</si>
  <si>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</si>
  <si>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</si>
  <si>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</si>
  <si>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</si>
  <si>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</si>
  <si>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</si>
  <si>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</si>
  <si>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</si>
  <si>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</si>
  <si>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</si>
  <si>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</si>
  <si>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</si>
  <si>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</si>
  <si>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</si>
  <si>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</si>
  <si>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</si>
  <si>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</si>
  <si>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</si>
  <si>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</si>
  <si>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</si>
  <si>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</si>
  <si>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</si>
  <si>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</si>
  <si>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</si>
  <si>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</si>
  <si>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</si>
  <si>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</si>
  <si>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</si>
  <si>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</si>
  <si>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</si>
  <si>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</si>
  <si>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</si>
  <si>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</si>
  <si>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</si>
  <si>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</si>
  <si>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</si>
  <si>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</si>
  <si>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</si>
  <si>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</si>
  <si>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</si>
  <si>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</si>
  <si>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</si>
  <si>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</si>
  <si>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</si>
  <si>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</si>
  <si>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</si>
  <si>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</si>
  <si>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</si>
  <si>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</si>
  <si>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</si>
  <si>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</si>
  <si>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</si>
  <si>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</si>
  <si>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</si>
  <si>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</si>
  <si>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</si>
  <si>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</si>
  <si>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</si>
  <si>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</si>
  <si>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</si>
  <si>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</si>
  <si>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</si>
  <si>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</si>
  <si>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</si>
  <si>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</si>
  <si>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</si>
  <si>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</si>
  <si>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</si>
  <si>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</si>
  <si>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</si>
  <si>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</si>
  <si>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</si>
  <si>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</si>
  <si>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</si>
  <si>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</si>
  <si>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</si>
  <si>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</si>
  <si>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</si>
  <si>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</si>
  <si>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</si>
  <si>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</si>
  <si>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</si>
  <si>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</si>
  <si>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</si>
  <si>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</si>
  <si>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</si>
  <si>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</si>
  <si>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</si>
  <si>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</si>
  <si>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</si>
  <si>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</si>
  <si>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</si>
  <si>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</si>
  <si>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</si>
  <si>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</si>
  <si>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</si>
  <si>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</si>
  <si>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</si>
  <si>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</si>
  <si>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</si>
  <si>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</si>
  <si>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</si>
  <si>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</si>
  <si>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</si>
  <si>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</si>
  <si>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</si>
  <si>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</si>
  <si>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</si>
  <si>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</si>
  <si>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</si>
  <si>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</si>
  <si>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</si>
  <si>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</si>
  <si>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</si>
  <si>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</si>
  <si>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</si>
  <si>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</si>
  <si>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</si>
  <si>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</si>
  <si>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</si>
  <si>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</si>
  <si>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</si>
  <si>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</si>
  <si>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</si>
  <si>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</si>
  <si>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</si>
  <si>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</si>
  <si>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</si>
  <si>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</si>
  <si>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</si>
  <si>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</si>
  <si>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</si>
  <si>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</si>
  <si>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</si>
  <si>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</si>
  <si>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</si>
  <si>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</si>
  <si>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</si>
  <si>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</si>
  <si>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</si>
  <si>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</si>
  <si>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</si>
  <si>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</si>
  <si>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</si>
  <si>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</si>
  <si>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</si>
  <si>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</si>
  <si>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</si>
  <si>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</si>
  <si>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</si>
  <si>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</si>
  <si>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</si>
  <si>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</si>
  <si>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</si>
  <si>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</si>
  <si>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</si>
  <si>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</si>
  <si>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</si>
  <si>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</si>
  <si>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</si>
  <si>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</si>
  <si>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</si>
  <si>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</si>
  <si>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</si>
  <si>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</si>
  <si>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</si>
  <si>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</si>
  <si>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</si>
  <si>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</si>
  <si>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</si>
  <si>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</si>
  <si>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</si>
  <si>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</si>
  <si>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</si>
  <si>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</si>
  <si>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</si>
  <si>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</si>
  <si>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</si>
  <si>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</si>
  <si>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</si>
  <si>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</si>
  <si>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</si>
  <si>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</si>
  <si>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</si>
  <si>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</si>
  <si>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</si>
  <si>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</si>
  <si>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</si>
  <si>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</si>
  <si>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</si>
  <si>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</si>
  <si>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</si>
  <si>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</si>
  <si>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</si>
  <si>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</si>
  <si>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</si>
  <si>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</si>
  <si>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</si>
  <si>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</si>
  <si>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</si>
  <si>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</si>
  <si>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</si>
  <si>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</si>
  <si>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</si>
  <si>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</si>
  <si>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</si>
  <si>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</si>
  <si>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</si>
  <si>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</si>
  <si>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</si>
  <si>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</si>
  <si>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</si>
  <si>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</si>
  <si>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</si>
  <si>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</si>
  <si>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</si>
  <si>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</si>
  <si>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</si>
  <si>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</si>
  <si>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</si>
  <si>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</si>
  <si>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</si>
  <si>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</si>
  <si>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</si>
  <si>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</si>
  <si>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</si>
  <si>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</si>
  <si>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</si>
  <si>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</si>
  <si>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</si>
  <si>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</si>
  <si>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</si>
  <si>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</si>
  <si>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</si>
  <si>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</si>
  <si>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</si>
  <si>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</si>
  <si>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</si>
  <si>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</si>
  <si>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</si>
  <si>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</si>
  <si>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</si>
  <si>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</si>
  <si>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</si>
  <si>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</si>
  <si>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</si>
  <si>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</si>
  <si>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</si>
  <si>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</si>
  <si>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</si>
  <si>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</si>
  <si>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</si>
  <si>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</si>
  <si>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</si>
  <si>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</si>
  <si>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</si>
  <si>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</si>
  <si>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</si>
  <si>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</si>
  <si>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</si>
  <si>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</si>
  <si>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</si>
  <si>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</si>
  <si>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</si>
  <si>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</si>
  <si>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</si>
  <si>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</si>
  <si>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</si>
  <si>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</si>
  <si>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</si>
  <si>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</si>
  <si>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</si>
  <si>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</si>
  <si>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</si>
  <si>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</si>
  <si>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</si>
  <si>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</si>
  <si>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</si>
  <si>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</si>
  <si>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</si>
  <si>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</si>
  <si>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</si>
  <si>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</si>
  <si>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</si>
  <si>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</si>
  <si>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</si>
  <si>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</si>
  <si>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</si>
  <si>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</si>
  <si>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</si>
  <si>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</si>
  <si>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</si>
  <si>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</si>
  <si>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</si>
  <si>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</si>
  <si>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</si>
  <si>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</si>
  <si>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</si>
  <si>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</si>
  <si>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</si>
  <si>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</si>
  <si>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</si>
  <si>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</si>
  <si>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</si>
  <si>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</si>
  <si>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</si>
  <si>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</si>
  <si>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</si>
  <si>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</si>
  <si>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</si>
  <si>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</si>
  <si>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</si>
  <si>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</si>
  <si>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</si>
  <si>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</si>
  <si>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</si>
  <si>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</si>
  <si>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</si>
  <si>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</si>
  <si>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</si>
  <si>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</si>
  <si>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</si>
  <si>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</si>
  <si>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</si>
  <si>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</si>
  <si>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</si>
  <si>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</si>
  <si>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</si>
  <si>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</si>
  <si>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</si>
  <si>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</si>
  <si>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</si>
  <si>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</si>
  <si>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</si>
  <si>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</si>
  <si>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</si>
  <si>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</si>
  <si>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</si>
  <si>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</si>
  <si>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</si>
  <si>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</si>
  <si>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</si>
  <si>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</si>
  <si>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</si>
  <si>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</si>
  <si>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</si>
  <si>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</si>
  <si>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</si>
  <si>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</si>
  <si>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</si>
  <si>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</si>
  <si>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</si>
  <si>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</si>
  <si>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</si>
  <si>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</si>
  <si>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</si>
  <si>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</si>
  <si>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</si>
  <si>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</si>
  <si>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</si>
  <si>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</si>
  <si>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</si>
  <si>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</si>
  <si>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</si>
  <si>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</si>
  <si>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</si>
  <si>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</si>
  <si>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</si>
  <si>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</si>
  <si>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</si>
  <si>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</si>
  <si>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</si>
  <si>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</si>
  <si>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</si>
  <si>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</si>
  <si>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</si>
  <si>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</si>
  <si>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</si>
  <si>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</si>
  <si>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</si>
  <si>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</si>
  <si>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</si>
  <si>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</si>
  <si>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</si>
  <si>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</si>
  <si>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</si>
  <si>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</si>
  <si>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</si>
  <si>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</si>
  <si>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</si>
  <si>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</si>
  <si>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</si>
  <si>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</si>
  <si>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</si>
  <si>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</si>
  <si>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</si>
  <si>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</si>
  <si>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</si>
  <si>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</si>
  <si>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</si>
  <si>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</si>
  <si>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</si>
  <si>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</si>
  <si>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</si>
  <si>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</si>
  <si>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</si>
  <si>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</si>
  <si>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</si>
  <si>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</si>
  <si>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</si>
  <si>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</si>
  <si>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</si>
  <si>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</si>
  <si>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</si>
  <si>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</si>
  <si>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</si>
  <si>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</si>
  <si>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</si>
  <si>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</si>
  <si>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</si>
  <si>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</si>
  <si>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</si>
  <si>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</si>
  <si>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</si>
  <si>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</si>
  <si>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</si>
  <si>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</si>
  <si>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</si>
  <si>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</si>
  <si>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</si>
  <si>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</si>
  <si>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</si>
  <si>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</si>
  <si>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</si>
  <si>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</si>
  <si>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</si>
  <si>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</si>
  <si>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</si>
  <si>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</si>
  <si>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</si>
  <si>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</si>
  <si>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</si>
  <si>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</si>
  <si>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</si>
  <si>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</si>
  <si>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</si>
  <si>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</si>
  <si>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</si>
  <si>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</si>
  <si>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</si>
  <si>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</si>
  <si>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</si>
  <si>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</si>
  <si>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</si>
  <si>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</si>
  <si>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</si>
  <si>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</si>
  <si>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</si>
  <si>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</si>
  <si>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</si>
  <si>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</si>
  <si>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</si>
  <si>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</si>
  <si>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</si>
  <si>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</si>
  <si>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</si>
  <si>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</si>
  <si>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</si>
  <si>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</si>
  <si>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</si>
  <si>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</si>
  <si>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</si>
  <si>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</si>
  <si>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</si>
  <si>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</si>
  <si>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</si>
  <si>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</si>
  <si>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</si>
  <si>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</si>
  <si>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</si>
  <si>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</si>
  <si>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</si>
  <si>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</si>
  <si>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</si>
  <si>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</si>
  <si>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</si>
  <si>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</si>
  <si>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</si>
  <si>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</si>
  <si>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</si>
  <si>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</si>
  <si>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</si>
  <si>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</si>
  <si>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</si>
  <si>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</si>
  <si>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</si>
  <si>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</si>
  <si>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</si>
  <si>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</si>
  <si>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</si>
  <si>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</si>
  <si>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</si>
  <si>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</si>
  <si>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</si>
  <si>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</si>
  <si>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</si>
  <si>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</si>
  <si>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</si>
  <si>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</si>
  <si>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</si>
  <si>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</si>
  <si>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</si>
  <si>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</si>
  <si>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</si>
  <si>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</si>
  <si>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</si>
  <si>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</si>
  <si>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</si>
  <si>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</si>
  <si>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</si>
  <si>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</si>
  <si>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</si>
  <si>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</si>
  <si>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</si>
  <si>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</si>
  <si>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</si>
  <si>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</si>
  <si>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</si>
  <si>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</si>
  <si>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</si>
  <si>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</si>
  <si>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</si>
  <si>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</si>
  <si>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</si>
  <si>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</si>
  <si>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</si>
  <si>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</si>
  <si>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</si>
  <si>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</si>
  <si>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</si>
  <si>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</si>
  <si>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</si>
  <si>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</si>
  <si>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</si>
  <si>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</si>
  <si>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</si>
  <si>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</si>
  <si>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</si>
  <si>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</si>
  <si>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</si>
  <si>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</si>
  <si>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</si>
  <si>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</si>
  <si>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</si>
  <si>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</si>
  <si>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</si>
  <si>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</si>
  <si>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</si>
  <si>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</si>
  <si>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</si>
  <si>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</si>
  <si>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</si>
  <si>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</si>
  <si>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</si>
  <si>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</si>
  <si>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</si>
  <si>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</si>
  <si>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</si>
  <si>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</si>
  <si>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</si>
  <si>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</si>
  <si>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</si>
  <si>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</si>
  <si>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</si>
  <si>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</si>
  <si>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</si>
  <si>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</si>
  <si>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</si>
  <si>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</si>
  <si>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</si>
  <si>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</si>
  <si>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</si>
  <si>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</si>
  <si>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</si>
  <si>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</si>
  <si>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</si>
  <si>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</si>
  <si>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</si>
  <si>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</si>
  <si>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</si>
  <si>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</si>
  <si>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</si>
  <si>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</si>
  <si>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</si>
  <si>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</si>
  <si>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</si>
  <si>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</si>
  <si>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</si>
  <si>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</si>
  <si>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</si>
  <si>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</si>
  <si>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</si>
  <si>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</si>
  <si>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</si>
  <si>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</si>
  <si>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</si>
  <si>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</si>
  <si>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</si>
  <si>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</si>
  <si>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</si>
  <si>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</si>
  <si>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</si>
  <si>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</si>
  <si>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</si>
  <si>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</si>
  <si>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</si>
  <si>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</si>
  <si>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</si>
  <si>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</si>
  <si>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</si>
  <si>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</si>
  <si>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</si>
  <si>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</si>
  <si>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</si>
  <si>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</si>
  <si>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</si>
  <si>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</si>
  <si>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</si>
  <si>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</si>
  <si>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</si>
  <si>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</si>
  <si>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</si>
  <si>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</si>
  <si>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</si>
  <si>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</si>
  <si>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</si>
  <si>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</si>
  <si>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</si>
  <si>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</si>
  <si>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</si>
  <si>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</si>
  <si>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</si>
  <si>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</si>
  <si>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</si>
  <si>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</si>
  <si>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</si>
  <si>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</si>
  <si>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</si>
  <si>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</si>
  <si>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</si>
  <si>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</si>
  <si>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</si>
  <si>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</si>
  <si>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</si>
  <si>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</si>
  <si>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</si>
  <si>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</si>
  <si>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</si>
  <si>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</si>
  <si>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</si>
  <si>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</si>
  <si>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</si>
  <si>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</si>
  <si>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</si>
  <si>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</si>
  <si>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</si>
  <si>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</si>
  <si>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</si>
  <si>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</si>
  <si>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</si>
  <si>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</si>
  <si>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</si>
  <si>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</si>
  <si>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</si>
  <si>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</si>
  <si>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</si>
  <si>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</si>
  <si>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</si>
  <si>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</si>
  <si>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</si>
  <si>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</si>
  <si>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</si>
  <si>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</si>
  <si>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</si>
  <si>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</si>
  <si>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</si>
  <si>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</si>
  <si>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</si>
  <si>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</si>
  <si>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</si>
  <si>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</si>
  <si>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</si>
  <si>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</si>
  <si>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</si>
  <si>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</si>
  <si>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</si>
  <si>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</si>
  <si>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</si>
  <si>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</si>
  <si>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</si>
  <si>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</si>
  <si>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</si>
  <si>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</si>
  <si>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</si>
  <si>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</si>
  <si>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</si>
  <si>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</si>
  <si>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</si>
  <si>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</si>
  <si>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</si>
  <si>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</si>
  <si>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</si>
  <si>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</si>
  <si>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</si>
  <si>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</si>
  <si>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</si>
  <si>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</si>
  <si>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</si>
  <si>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</si>
  <si>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</si>
  <si>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</si>
  <si>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</si>
  <si>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</si>
  <si>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</si>
  <si>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</si>
  <si>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</si>
  <si>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</si>
  <si>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</si>
  <si>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</si>
  <si>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</si>
  <si>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</si>
  <si>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</si>
  <si>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</si>
  <si>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</si>
  <si>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</si>
  <si>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</si>
  <si>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</si>
  <si>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</si>
  <si>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</si>
  <si>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</si>
  <si>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</si>
  <si>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</si>
  <si>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</si>
  <si>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</si>
  <si>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</si>
  <si>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</si>
  <si>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</si>
  <si>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</si>
  <si>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</si>
  <si>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</si>
  <si>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</si>
  <si>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</si>
  <si>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</si>
  <si>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</si>
  <si>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</si>
  <si>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</si>
  <si>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</si>
  <si>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</si>
  <si>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</si>
  <si>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</si>
  <si>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</si>
  <si>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</si>
  <si>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</si>
  <si>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</si>
  <si>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</si>
  <si>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</si>
  <si>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</si>
  <si>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</si>
  <si>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</si>
  <si>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</si>
  <si>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</si>
  <si>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</si>
  <si>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</si>
  <si>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</si>
  <si>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</si>
  <si>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</si>
  <si>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</si>
  <si>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</si>
  <si>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</si>
  <si>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</si>
  <si>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</si>
  <si>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</si>
  <si>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</si>
  <si>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</si>
  <si>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</si>
  <si>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</si>
  <si>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</si>
  <si>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</si>
  <si>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</si>
  <si>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</si>
  <si>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</si>
  <si>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</si>
  <si>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</si>
  <si>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</si>
  <si>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</si>
  <si>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</si>
  <si>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</si>
  <si>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</si>
  <si>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</si>
  <si>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</si>
  <si>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</si>
  <si>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</si>
  <si>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</si>
  <si>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</si>
  <si>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</si>
  <si>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</si>
  <si>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</si>
  <si>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</si>
  <si>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</si>
  <si>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</si>
  <si>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</si>
  <si>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</si>
  <si>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</si>
  <si>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</si>
  <si>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</si>
  <si>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</si>
  <si>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</si>
  <si>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</si>
  <si>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</si>
  <si>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</si>
  <si>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</si>
  <si>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</si>
  <si>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</si>
  <si>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</si>
  <si>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</si>
  <si>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</si>
  <si>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</si>
  <si>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</si>
  <si>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</si>
  <si>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</si>
  <si>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</si>
  <si>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</si>
  <si>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</si>
  <si>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</si>
  <si>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</si>
  <si>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</si>
  <si>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</si>
  <si>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</si>
  <si>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</si>
  <si>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</si>
  <si>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</si>
  <si>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</si>
  <si>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</si>
  <si>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</si>
  <si>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</si>
  <si>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</si>
  <si>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</si>
  <si>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</si>
  <si>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</si>
  <si>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</si>
  <si>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</si>
  <si>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</si>
  <si>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</si>
  <si>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</si>
  <si>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</si>
  <si>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</si>
  <si>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</si>
  <si>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</si>
  <si>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</si>
  <si>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</si>
  <si>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</si>
  <si>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</si>
  <si>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</si>
  <si>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</si>
  <si>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</si>
  <si>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</si>
  <si>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</si>
  <si>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</si>
  <si>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</si>
  <si>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</si>
  <si>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</si>
  <si>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</si>
  <si>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</si>
  <si>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</si>
  <si>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</si>
  <si>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</si>
  <si>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</si>
  <si>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</si>
  <si>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</si>
  <si>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</si>
  <si>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</si>
  <si>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</si>
  <si>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</si>
  <si>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</si>
  <si>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</si>
  <si>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</si>
  <si>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</si>
  <si>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</si>
  <si>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</si>
  <si>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</si>
  <si>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</si>
  <si>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</si>
  <si>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</si>
  <si>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</si>
  <si>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</si>
  <si>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</si>
  <si>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</si>
  <si>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</si>
  <si>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</si>
  <si>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</si>
  <si>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</si>
  <si>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</si>
  <si>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</si>
  <si>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</si>
  <si>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</si>
  <si>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</si>
  <si>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</si>
  <si>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</si>
  <si>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</si>
  <si>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</si>
  <si>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</si>
  <si>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</si>
  <si>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</si>
  <si>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</si>
  <si>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</si>
  <si>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</si>
  <si>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</si>
  <si>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</si>
  <si>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</si>
  <si>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</si>
  <si>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</si>
  <si>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</si>
  <si>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</si>
  <si>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</si>
  <si>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</si>
  <si>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</si>
  <si>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</si>
  <si>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</si>
  <si>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</si>
  <si>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</si>
  <si>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</si>
  <si>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</si>
  <si>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</si>
  <si>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</si>
  <si>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</si>
  <si>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</si>
  <si>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</si>
  <si>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</si>
  <si>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</si>
  <si>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</si>
  <si>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</si>
  <si>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</si>
  <si>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</si>
  <si>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</si>
  <si>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</si>
  <si>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</si>
  <si>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</si>
  <si>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</si>
  <si>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</si>
  <si>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</si>
  <si>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</si>
  <si>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</si>
  <si>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</si>
  <si>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</si>
  <si>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</si>
  <si>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</si>
  <si>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</si>
  <si>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</si>
  <si>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</si>
  <si>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</si>
  <si>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</si>
  <si>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</si>
  <si>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</si>
  <si>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</si>
  <si>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</si>
  <si>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</si>
  <si>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</si>
  <si>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</si>
  <si>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</si>
  <si>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</si>
  <si>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</si>
  <si>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</si>
  <si>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</si>
  <si>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</si>
  <si>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</si>
  <si>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</si>
  <si>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</si>
  <si>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</si>
  <si>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</si>
  <si>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</si>
  <si>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</si>
  <si>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</si>
  <si>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</si>
  <si>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</si>
  <si>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</si>
  <si>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</si>
  <si>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</si>
  <si>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</si>
  <si>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</si>
  <si>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</si>
  <si>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</si>
  <si>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</si>
  <si>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</si>
  <si>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</si>
  <si>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</si>
  <si>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</si>
  <si>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</si>
  <si>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</si>
  <si>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</si>
  <si>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</si>
  <si>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</si>
  <si>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</si>
  <si>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</si>
  <si>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</si>
  <si>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</si>
  <si>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</si>
  <si>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</si>
  <si>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</si>
  <si>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</si>
  <si>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</si>
  <si>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</si>
  <si>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</si>
  <si>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</si>
  <si>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</si>
  <si>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</si>
  <si>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</si>
  <si>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</si>
  <si>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</si>
  <si>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</si>
  <si>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</si>
  <si>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</si>
  <si>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</si>
  <si>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</si>
  <si>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</si>
  <si>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</si>
  <si>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</si>
  <si>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</si>
  <si>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</si>
  <si>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</si>
  <si>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</si>
  <si>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</si>
  <si>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</si>
  <si>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</si>
  <si>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</si>
  <si>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</si>
  <si>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</si>
  <si>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</si>
  <si>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</si>
  <si>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</si>
  <si>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</si>
  <si>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</si>
  <si>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</si>
  <si>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</si>
  <si>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</si>
  <si>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</si>
  <si>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</si>
  <si>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</si>
  <si>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</si>
  <si>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</si>
  <si>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</si>
  <si>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</si>
  <si>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</si>
  <si>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</si>
  <si>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</si>
  <si>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</si>
  <si>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</si>
  <si>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</si>
  <si>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</si>
  <si>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</si>
  <si>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</si>
  <si>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</si>
  <si>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</si>
  <si>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</si>
  <si>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</si>
  <si>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</si>
  <si>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</si>
  <si>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</si>
  <si>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</si>
  <si>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</si>
  <si>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</si>
  <si>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</si>
  <si>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</si>
  <si>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</si>
  <si>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</si>
  <si>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</si>
  <si>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</si>
  <si>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</si>
  <si>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</si>
  <si>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</si>
  <si>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</si>
  <si>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</si>
  <si>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</si>
  <si>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</si>
  <si>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</si>
  <si>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</si>
  <si>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</si>
  <si>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</si>
  <si>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</si>
  <si>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</si>
  <si>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</si>
  <si>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</si>
  <si>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</si>
  <si>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</si>
  <si>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</si>
  <si>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</si>
  <si>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</si>
  <si>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</si>
  <si>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</si>
  <si>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</si>
  <si>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</si>
  <si>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</si>
  <si>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</si>
  <si>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</si>
  <si>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</si>
  <si>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</si>
  <si>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</si>
  <si>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</si>
  <si>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</si>
  <si>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</si>
  <si>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</si>
  <si>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</si>
  <si>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</si>
  <si>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</si>
  <si>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</si>
  <si>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</si>
  <si>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</si>
  <si>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</si>
  <si>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</si>
  <si>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</si>
  <si>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</si>
  <si>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</si>
  <si>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</si>
  <si>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</si>
  <si>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</si>
  <si>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</si>
  <si>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</si>
  <si>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</si>
  <si>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</si>
  <si>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</si>
  <si>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</si>
  <si>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</si>
  <si>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</si>
  <si>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</si>
  <si>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</si>
  <si>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</si>
  <si>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</si>
  <si>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</si>
  <si>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</si>
  <si>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</si>
  <si>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</si>
  <si>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</si>
  <si>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</si>
  <si>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</si>
  <si>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</si>
  <si>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</si>
  <si>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</si>
  <si>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</si>
  <si>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</si>
  <si>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</si>
  <si>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</si>
  <si>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</si>
  <si>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</si>
  <si>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</si>
  <si>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</si>
  <si>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</si>
  <si>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</si>
  <si>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</si>
  <si>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</si>
  <si>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</si>
  <si>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</si>
  <si>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</si>
  <si>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</si>
  <si>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</si>
  <si>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</si>
  <si>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</si>
  <si>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</si>
  <si>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</si>
  <si>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</si>
  <si>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</si>
  <si>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</si>
  <si>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</si>
  <si>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</si>
  <si>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</si>
  <si>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</si>
  <si>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</si>
  <si>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</si>
  <si>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</si>
  <si>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</si>
  <si>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</si>
  <si>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</si>
  <si>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</si>
  <si>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</si>
  <si>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</si>
  <si>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</si>
  <si>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</si>
  <si>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</si>
  <si>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</si>
  <si>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</si>
  <si>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</si>
  <si>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</si>
  <si>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</si>
  <si>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</si>
  <si>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</si>
  <si>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</si>
  <si>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</si>
  <si>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</si>
  <si>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</si>
  <si>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</si>
  <si>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</si>
  <si>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</si>
  <si>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</si>
  <si>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</si>
  <si>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</si>
  <si>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</si>
  <si>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</si>
  <si>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</si>
  <si>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</si>
  <si>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</si>
  <si>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</si>
  <si>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</si>
  <si>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</si>
  <si>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</si>
  <si>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</si>
  <si>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</si>
  <si>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</si>
  <si>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</si>
  <si>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</si>
  <si>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</si>
  <si>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</si>
  <si>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</si>
  <si>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</si>
  <si>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</si>
  <si>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</si>
  <si>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</si>
  <si>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</si>
  <si>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</si>
  <si>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</si>
  <si>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</si>
  <si>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</si>
  <si>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</si>
  <si>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</si>
  <si>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</si>
  <si>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</si>
  <si>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</si>
  <si>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</si>
  <si>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</si>
  <si>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</si>
  <si>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</si>
  <si>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</si>
  <si>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</si>
  <si>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</si>
  <si>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</si>
  <si>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</si>
  <si>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</si>
  <si>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</si>
  <si>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</si>
  <si>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</si>
  <si>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</si>
  <si>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</si>
  <si>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</si>
  <si>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</si>
  <si>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</si>
  <si>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</si>
  <si>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</si>
  <si>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</si>
  <si>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</si>
  <si>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</si>
  <si>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</si>
  <si>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</si>
  <si>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</si>
  <si>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</si>
  <si>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</si>
  <si>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</si>
  <si>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</si>
  <si>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</si>
  <si>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</si>
  <si>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</si>
  <si>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</si>
  <si>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</si>
  <si>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</si>
  <si>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</si>
  <si>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</si>
  <si>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</si>
  <si>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</si>
  <si>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</si>
  <si>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</si>
  <si>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</si>
  <si>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</si>
  <si>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</si>
  <si>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</si>
  <si>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</si>
  <si>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</si>
  <si>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</si>
  <si>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</si>
  <si>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</si>
  <si>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</si>
  <si>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</si>
  <si>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</si>
  <si>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</si>
  <si>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</si>
  <si>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</si>
  <si>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</si>
  <si>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</si>
  <si>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</si>
  <si>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</si>
  <si>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</si>
  <si>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</si>
  <si>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</si>
  <si>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</si>
  <si>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</si>
  <si>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</si>
  <si>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</si>
  <si>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</si>
  <si>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</si>
  <si>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</si>
  <si>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</si>
  <si>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</si>
  <si>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</si>
  <si>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</si>
  <si>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</si>
  <si>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</si>
  <si>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</si>
  <si>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</si>
  <si>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</si>
  <si>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</si>
  <si>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</si>
  <si>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</si>
  <si>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</si>
  <si>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</si>
  <si>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</si>
  <si>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</si>
  <si>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</si>
  <si>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</si>
  <si>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</si>
  <si>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</si>
  <si>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</si>
  <si>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</si>
  <si>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</si>
  <si>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</si>
  <si>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</si>
  <si>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</si>
  <si>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</si>
  <si>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</si>
  <si>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</si>
  <si>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</si>
  <si>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</si>
  <si>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</si>
  <si>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</si>
  <si>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</si>
  <si>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</si>
  <si>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</si>
  <si>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</si>
  <si>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</si>
  <si>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</si>
  <si>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</si>
  <si>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</si>
  <si>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</si>
  <si>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</si>
  <si>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</si>
  <si>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</si>
  <si>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</si>
  <si>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</si>
  <si>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</si>
  <si>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</si>
  <si>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</si>
  <si>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</si>
  <si>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</si>
  <si>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</si>
  <si>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</si>
  <si>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</si>
  <si>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</si>
  <si>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</si>
  <si>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</si>
  <si>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</si>
  <si>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</si>
  <si>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</si>
  <si>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</si>
  <si>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</si>
  <si>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</si>
  <si>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</si>
  <si>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</si>
  <si>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</si>
  <si>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</si>
  <si>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</si>
  <si>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</si>
  <si>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</si>
  <si>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</si>
  <si>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</si>
  <si>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</si>
  <si>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</si>
  <si>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</si>
  <si>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</si>
  <si>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</si>
  <si>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</si>
  <si>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</si>
  <si>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</si>
  <si>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</si>
  <si>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</si>
  <si>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</si>
  <si>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</si>
  <si>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</si>
  <si>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</si>
  <si>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</si>
  <si>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</si>
  <si>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</si>
  <si>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</si>
  <si>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</si>
  <si>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</si>
  <si>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</si>
  <si>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</si>
  <si>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</si>
  <si>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</si>
  <si>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</si>
  <si>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</si>
  <si>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</si>
  <si>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</si>
  <si>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</si>
  <si>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</si>
  <si>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</si>
  <si>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</si>
  <si>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</si>
  <si>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</si>
  <si>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</si>
  <si>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</si>
  <si>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</si>
  <si>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</si>
  <si>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</si>
  <si>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</si>
  <si>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</si>
  <si>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</si>
  <si>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</si>
  <si>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</si>
  <si>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</si>
  <si>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</si>
  <si>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</si>
  <si>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</si>
  <si>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</si>
  <si>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</si>
  <si>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</si>
  <si>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</si>
  <si>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</si>
  <si>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</si>
  <si>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</si>
  <si>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</si>
  <si>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</si>
  <si>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</si>
  <si>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</si>
  <si>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</si>
  <si>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</si>
  <si>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</si>
  <si>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</si>
  <si>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</si>
  <si>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</si>
  <si>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</si>
  <si>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</si>
  <si>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</si>
  <si>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</si>
  <si>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</si>
  <si>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</si>
  <si>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</si>
  <si>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</si>
  <si>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</si>
  <si>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</si>
  <si>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</si>
  <si>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</si>
  <si>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</si>
  <si>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</si>
  <si>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</si>
  <si>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</si>
  <si>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</si>
  <si>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</si>
  <si>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</si>
  <si>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</si>
  <si>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</si>
  <si>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</si>
  <si>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</si>
  <si>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</si>
  <si>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</si>
  <si>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</si>
  <si>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</si>
  <si>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</si>
  <si>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</si>
  <si>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</si>
  <si>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</si>
  <si>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</si>
  <si>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</si>
  <si>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</si>
  <si>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</si>
  <si>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</si>
  <si>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</si>
  <si>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</si>
  <si>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</si>
  <si>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</si>
  <si>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</si>
  <si>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</si>
  <si>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</si>
  <si>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</si>
  <si>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</si>
  <si>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</si>
  <si>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</si>
  <si>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</si>
  <si>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</si>
  <si>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</si>
  <si>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</si>
  <si>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</si>
  <si>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</si>
  <si>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</si>
  <si>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</si>
  <si>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</si>
  <si>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</si>
  <si>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</si>
  <si>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</si>
  <si>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</si>
  <si>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</si>
  <si>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</si>
  <si>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</si>
  <si>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</si>
  <si>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</si>
  <si>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</si>
  <si>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</si>
  <si>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</si>
  <si>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</si>
  <si>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</si>
  <si>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</si>
  <si>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</si>
  <si>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</si>
  <si>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</si>
  <si>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</si>
  <si>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</si>
  <si>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</si>
  <si>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</si>
  <si>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</si>
  <si>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</si>
  <si>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</si>
  <si>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</si>
  <si>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</si>
  <si>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</si>
  <si>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</si>
  <si>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</si>
  <si>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</si>
  <si>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</si>
  <si>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</si>
  <si>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</si>
  <si>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</si>
  <si>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</si>
  <si>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</si>
  <si>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</si>
  <si>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</si>
  <si>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</si>
  <si>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</si>
  <si>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</si>
  <si>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</si>
  <si>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</si>
  <si>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</si>
  <si>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</si>
  <si>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</si>
  <si>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</si>
  <si>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</si>
  <si>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</si>
  <si>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</si>
  <si>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</si>
  <si>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</si>
  <si>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</si>
  <si>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</si>
  <si>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</si>
  <si>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</si>
  <si>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</si>
  <si>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</si>
  <si>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</si>
  <si>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</si>
  <si>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</si>
  <si>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</si>
  <si>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</si>
  <si>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</si>
  <si>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</si>
  <si>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</si>
  <si>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</si>
  <si>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</si>
  <si>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</si>
  <si>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</si>
  <si>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</si>
  <si>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</si>
  <si>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</si>
  <si>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</si>
  <si>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</si>
  <si>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</si>
  <si>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</si>
  <si>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</si>
  <si>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</si>
  <si>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</si>
  <si>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</si>
  <si>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</si>
  <si>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</si>
  <si>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</si>
  <si>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</si>
  <si>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</si>
  <si>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</si>
  <si>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</si>
  <si>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</si>
  <si>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</si>
  <si>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</si>
  <si>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</si>
  <si>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</si>
  <si>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</si>
  <si>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</si>
  <si>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</si>
  <si>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</si>
  <si>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</si>
  <si>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</si>
  <si>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</si>
  <si>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</si>
  <si>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</si>
  <si>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</si>
  <si>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</si>
  <si>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</si>
  <si>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</si>
  <si>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</si>
  <si>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</si>
  <si>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</si>
  <si>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</si>
  <si>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</si>
  <si>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</si>
  <si>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</si>
  <si>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</si>
  <si>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</si>
  <si>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</si>
  <si>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</si>
  <si>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</si>
  <si>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</si>
  <si>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</si>
  <si>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</si>
  <si>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</si>
  <si>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</si>
  <si>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</si>
  <si>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</si>
  <si>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</si>
  <si>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</si>
  <si>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</si>
  <si>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</si>
  <si>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</si>
  <si>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</si>
  <si>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</si>
  <si>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</si>
  <si>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</si>
  <si>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</si>
  <si>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</si>
  <si>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</si>
  <si>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</si>
  <si>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</si>
  <si>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</si>
  <si>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</si>
  <si>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</si>
  <si>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</si>
  <si>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</si>
  <si>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</si>
  <si>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</si>
  <si>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</si>
  <si>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</si>
  <si>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</si>
  <si>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</si>
  <si>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</si>
  <si>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</si>
  <si>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</si>
  <si>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</si>
  <si>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</si>
  <si>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</si>
  <si>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</si>
  <si>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</si>
  <si>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</si>
  <si>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</si>
  <si>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</si>
  <si>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</si>
  <si>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</si>
  <si>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</si>
  <si>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</si>
  <si>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</si>
  <si>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</si>
  <si>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</si>
  <si>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</si>
  <si>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</si>
  <si>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</si>
  <si>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</si>
  <si>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</si>
  <si>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</si>
  <si>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</si>
  <si>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</si>
  <si>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</si>
  <si>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</si>
  <si>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</si>
  <si>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</si>
  <si>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</si>
  <si>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</si>
  <si>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</si>
  <si>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</si>
  <si>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</si>
  <si>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</si>
  <si>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</si>
  <si>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</si>
  <si>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</si>
  <si>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</si>
  <si>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</si>
  <si>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</si>
  <si>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</si>
  <si>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</si>
  <si>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</si>
  <si>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</si>
  <si>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</si>
  <si>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</si>
  <si>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</si>
  <si>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</si>
  <si>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</si>
  <si>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</si>
  <si>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</si>
  <si>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</si>
  <si>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</si>
  <si>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</si>
  <si>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</si>
  <si>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</si>
  <si>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</si>
  <si>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</si>
  <si>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</si>
  <si>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</si>
  <si>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</si>
  <si>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</si>
  <si>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</si>
  <si>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</si>
  <si>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</si>
  <si>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</si>
  <si>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</si>
  <si>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</si>
  <si>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</si>
  <si>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</si>
  <si>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</si>
  <si>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</si>
  <si>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</si>
  <si>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</si>
  <si>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</si>
  <si>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</si>
  <si>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</si>
  <si>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</si>
  <si>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</si>
  <si>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</si>
  <si>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</si>
  <si>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</si>
  <si>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</si>
  <si>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</si>
  <si>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</si>
  <si>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</si>
  <si>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</si>
  <si>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</si>
  <si>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</si>
  <si>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</si>
  <si>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</si>
  <si>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</si>
  <si>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</si>
  <si>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</si>
  <si>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</si>
  <si>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</si>
  <si>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</si>
  <si>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</si>
  <si>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</si>
  <si>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</si>
  <si>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</si>
  <si>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</si>
  <si>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</si>
  <si>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</si>
  <si>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</si>
  <si>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</si>
  <si>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</si>
  <si>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</si>
  <si>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</si>
  <si>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</si>
  <si>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</si>
  <si>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</si>
  <si>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</si>
  <si>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</si>
  <si>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</si>
  <si>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</si>
  <si>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</si>
  <si>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</si>
  <si>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</si>
  <si>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</si>
  <si>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</si>
  <si>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</si>
  <si>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</si>
  <si>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</si>
  <si>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</si>
  <si>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</si>
  <si>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</si>
  <si>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</si>
  <si>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</si>
  <si>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</si>
  <si>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</si>
  <si>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</si>
  <si>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</si>
  <si>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</si>
  <si>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</si>
  <si>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</si>
  <si>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</si>
  <si>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</si>
  <si>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</si>
  <si>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</si>
  <si>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</si>
  <si>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</si>
  <si>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</si>
  <si>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</si>
  <si>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</si>
  <si>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</si>
  <si>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</si>
  <si>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</si>
  <si>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</si>
  <si>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</si>
  <si>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</si>
  <si>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</si>
  <si>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</si>
  <si>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</si>
  <si>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</si>
  <si>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</si>
  <si>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</si>
  <si>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</si>
  <si>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</si>
  <si>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</si>
  <si>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</si>
  <si>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</si>
  <si>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</si>
  <si>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</si>
  <si>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</si>
  <si>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</si>
  <si>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</si>
  <si>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</si>
  <si>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</si>
  <si>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</si>
  <si>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</si>
  <si>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</si>
  <si>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</si>
  <si>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</si>
  <si>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</si>
  <si>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</si>
  <si>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</si>
  <si>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</si>
  <si>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</si>
  <si>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</si>
  <si>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</si>
  <si>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</si>
  <si>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</si>
  <si>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</si>
  <si>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</si>
  <si>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</si>
  <si>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</si>
  <si>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</si>
  <si>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</si>
  <si>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</si>
  <si>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</si>
  <si>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</si>
  <si>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</si>
  <si>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</si>
  <si>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</si>
  <si>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</si>
  <si>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</si>
  <si>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</si>
  <si>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</si>
  <si>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</si>
  <si>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</si>
  <si>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</si>
  <si>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</si>
  <si>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</si>
  <si>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</si>
  <si>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</si>
  <si>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</si>
  <si>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</si>
  <si>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</si>
  <si>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</si>
  <si>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</si>
  <si>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</si>
  <si>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</si>
  <si>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</si>
  <si>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</si>
  <si>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</si>
  <si>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</si>
  <si>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</si>
  <si>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</si>
  <si>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</si>
  <si>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</si>
  <si>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</si>
  <si>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</si>
  <si>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</si>
  <si>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</si>
  <si>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</si>
  <si>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</si>
  <si>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</si>
  <si>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</si>
  <si>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</si>
  <si>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</si>
  <si>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</si>
  <si>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</si>
  <si>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</si>
  <si>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</si>
  <si>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</si>
  <si>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</si>
  <si>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</si>
  <si>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</si>
  <si>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</si>
  <si>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</si>
  <si>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</si>
  <si>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</si>
  <si>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</si>
  <si>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</si>
  <si>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</si>
  <si>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</si>
  <si>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</si>
  <si>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</si>
  <si>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</si>
  <si>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</si>
  <si>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</si>
  <si>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</si>
  <si>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</si>
  <si>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</si>
  <si>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</si>
  <si>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</si>
  <si>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</si>
  <si>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</si>
  <si>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</si>
  <si>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</si>
  <si>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</si>
  <si>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</si>
  <si>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</si>
  <si>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</si>
  <si>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</si>
  <si>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</si>
  <si>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</si>
  <si>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</si>
  <si>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</si>
  <si>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</si>
  <si>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</si>
  <si>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</si>
  <si>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</si>
  <si>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</si>
  <si>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</si>
  <si>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</si>
  <si>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</si>
  <si>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</si>
  <si>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</si>
  <si>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</si>
  <si>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</si>
  <si>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</si>
  <si>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</si>
  <si>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</si>
  <si>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</si>
  <si>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</si>
  <si>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</si>
  <si>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</si>
  <si>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</si>
  <si>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</si>
  <si>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</si>
  <si>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</si>
  <si>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</si>
  <si>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</si>
  <si>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</si>
  <si>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</si>
  <si>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</si>
  <si>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</si>
  <si>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</si>
  <si>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</si>
  <si>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</si>
  <si>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</si>
  <si>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</si>
  <si>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</si>
  <si>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</si>
  <si>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</si>
  <si>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</si>
  <si>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</si>
  <si>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</si>
  <si>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</si>
  <si>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</si>
  <si>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</si>
  <si>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</si>
  <si>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</si>
  <si>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</si>
  <si>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</si>
  <si>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</si>
  <si>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</si>
  <si>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</si>
  <si>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</si>
  <si>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</si>
  <si>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</si>
  <si>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</si>
  <si>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</si>
  <si>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</si>
  <si>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</si>
  <si>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</si>
  <si>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</si>
  <si>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</si>
  <si>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</si>
  <si>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</si>
  <si>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</si>
  <si>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</si>
  <si>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</si>
  <si>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</si>
  <si>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</si>
  <si>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</si>
  <si>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</si>
  <si>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</si>
  <si>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</si>
  <si>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</si>
  <si>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</si>
  <si>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</si>
  <si>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</si>
  <si>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</si>
  <si>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</si>
  <si>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</si>
  <si>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</si>
  <si>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</si>
  <si>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</si>
  <si>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</si>
  <si>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</si>
  <si>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</si>
  <si>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</si>
  <si>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</si>
  <si>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</si>
  <si>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</si>
  <si>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</si>
  <si>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</si>
  <si>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</si>
  <si>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</si>
  <si>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</si>
  <si>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</si>
  <si>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</si>
  <si>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</si>
  <si>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</si>
  <si>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</si>
  <si>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</si>
  <si>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</si>
  <si>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</si>
  <si>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</si>
  <si>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</si>
  <si>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</si>
  <si>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</si>
  <si>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</si>
  <si>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</si>
  <si>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</si>
  <si>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</si>
  <si>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</si>
  <si>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</si>
  <si>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</si>
  <si>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</si>
  <si>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</si>
  <si>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</si>
  <si>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</si>
  <si>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</si>
  <si>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</si>
  <si>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</si>
  <si>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</si>
  <si>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</si>
  <si>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</si>
  <si>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</si>
  <si>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</si>
  <si>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</si>
  <si>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</si>
  <si>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</si>
  <si>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</si>
  <si>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</si>
  <si>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</si>
  <si>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</si>
  <si>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</si>
  <si>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</si>
  <si>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</si>
  <si>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</si>
  <si>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</si>
  <si>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</si>
  <si>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</si>
  <si>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</si>
  <si>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</si>
  <si>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</si>
  <si>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</si>
  <si>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</si>
  <si>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</si>
  <si>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</si>
  <si>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</si>
  <si>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</si>
  <si>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</si>
  <si>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</si>
  <si>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</si>
  <si>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</si>
  <si>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</si>
  <si>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</si>
  <si>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</si>
  <si>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</si>
  <si>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</si>
  <si>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</si>
  <si>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</si>
  <si>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</si>
  <si>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</si>
  <si>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</si>
  <si>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</si>
  <si>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</si>
  <si>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</si>
  <si>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</si>
  <si>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</si>
  <si>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</si>
  <si>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</si>
  <si>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</si>
  <si>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</si>
  <si>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</si>
  <si>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</si>
  <si>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</si>
  <si>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</si>
  <si>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</si>
  <si>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</si>
  <si>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</si>
  <si>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</si>
  <si>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</si>
  <si>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</si>
  <si>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</si>
  <si>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</si>
  <si>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</si>
  <si>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</si>
  <si>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</si>
  <si>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</si>
  <si>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</si>
  <si>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</si>
  <si>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</si>
  <si>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</si>
  <si>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</si>
  <si>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</si>
  <si>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</si>
  <si>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</si>
  <si>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</si>
  <si>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</si>
  <si>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</si>
  <si>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</si>
  <si>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</si>
  <si>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</si>
  <si>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</si>
  <si>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</si>
  <si>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</si>
  <si>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</si>
  <si>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</si>
  <si>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</si>
  <si>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</si>
  <si>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</si>
  <si>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</si>
  <si>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</si>
  <si>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</si>
  <si>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</si>
  <si>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</si>
  <si>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</si>
  <si>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</si>
  <si>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</si>
  <si>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</si>
  <si>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</si>
  <si>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</si>
  <si>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</si>
  <si>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</si>
  <si>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</si>
  <si>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</si>
  <si>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</si>
  <si>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</si>
  <si>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</si>
  <si>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</si>
  <si>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</si>
  <si>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</si>
  <si>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</si>
  <si>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</si>
  <si>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</si>
  <si>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</si>
  <si>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</si>
  <si>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</si>
  <si>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</si>
  <si>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</si>
  <si>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</si>
  <si>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</si>
  <si>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</si>
  <si>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</si>
  <si>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</si>
  <si>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</si>
  <si>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</si>
  <si>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</si>
  <si>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</si>
  <si>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</si>
  <si>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</si>
  <si>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</si>
  <si>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</si>
  <si>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</si>
  <si>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</si>
  <si>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</si>
  <si>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</si>
  <si>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</si>
  <si>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</si>
  <si>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</si>
  <si>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</si>
  <si>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</si>
  <si>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</si>
  <si>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</si>
  <si>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</si>
  <si>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</si>
  <si>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</si>
  <si>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</si>
  <si>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</si>
  <si>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</si>
  <si>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</si>
  <si>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</si>
  <si>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</si>
  <si>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</si>
  <si>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</si>
  <si>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</si>
  <si>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</si>
  <si>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</si>
  <si>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</si>
  <si>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</si>
  <si>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</si>
  <si>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</si>
  <si>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</si>
  <si>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</si>
  <si>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</si>
  <si>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</si>
  <si>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</si>
  <si>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</si>
  <si>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</si>
  <si>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</si>
  <si>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</si>
  <si>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</si>
  <si>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</si>
  <si>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</si>
  <si>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</si>
  <si>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</si>
  <si>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</si>
  <si>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</si>
  <si>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</si>
  <si>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</si>
  <si>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</si>
  <si>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</si>
  <si>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</si>
  <si>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</si>
  <si>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</si>
  <si>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</si>
  <si>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</si>
  <si>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</si>
  <si>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</si>
  <si>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</si>
  <si>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</si>
  <si>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</si>
  <si>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</si>
  <si>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</si>
  <si>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</si>
  <si>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</si>
  <si>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</si>
  <si>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</si>
  <si>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</si>
  <si>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</si>
  <si>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</si>
  <si>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</si>
  <si>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</si>
  <si>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</si>
  <si>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</si>
  <si>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</si>
  <si>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</si>
  <si>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</si>
  <si>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</si>
  <si>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</si>
  <si>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</si>
  <si>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</si>
  <si>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</si>
  <si>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</si>
  <si>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</si>
  <si>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</si>
  <si>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</si>
  <si>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</si>
  <si>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</si>
  <si>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</si>
  <si>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</si>
  <si>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</si>
  <si>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</si>
  <si>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</si>
  <si>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</si>
  <si>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</si>
  <si>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</si>
  <si>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</si>
  <si>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</si>
  <si>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</si>
  <si>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</si>
  <si>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</si>
  <si>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</si>
  <si>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</si>
  <si>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</si>
  <si>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</si>
  <si>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</si>
  <si>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</si>
  <si>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</si>
  <si>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</si>
  <si>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</si>
  <si>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</si>
  <si>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</si>
  <si>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</si>
  <si>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</si>
  <si>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</si>
  <si>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</si>
  <si>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</si>
  <si>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</si>
  <si>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</si>
  <si>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</si>
  <si>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</si>
  <si>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</si>
  <si>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</si>
  <si>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</si>
  <si>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</si>
  <si>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</si>
  <si>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</si>
  <si>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</si>
  <si>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</si>
  <si>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</si>
  <si>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</si>
  <si>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</si>
  <si>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</si>
  <si>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</si>
  <si>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</si>
  <si>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</si>
  <si>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</si>
  <si>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</si>
  <si>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</si>
  <si>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</si>
  <si>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</si>
  <si>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</si>
  <si>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</si>
  <si>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</si>
  <si>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</si>
  <si>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</si>
  <si>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</si>
  <si>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</si>
  <si>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</si>
  <si>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</si>
  <si>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</si>
  <si>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</si>
  <si>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</si>
  <si>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</si>
  <si>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</si>
  <si>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</si>
  <si>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</si>
  <si>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</si>
  <si>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</si>
  <si>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</si>
  <si>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</si>
  <si>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</si>
  <si>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</si>
  <si>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</si>
  <si>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</si>
  <si>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</si>
  <si>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</si>
  <si>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</si>
  <si>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</si>
  <si>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</si>
  <si>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</si>
  <si>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</si>
  <si>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</si>
  <si>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</si>
  <si>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</si>
  <si>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</si>
  <si>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</si>
  <si>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</si>
  <si>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</si>
  <si>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</si>
  <si>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</si>
  <si>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</si>
  <si>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</si>
  <si>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</si>
  <si>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</si>
  <si>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</si>
  <si>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</si>
  <si>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</si>
  <si>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</si>
  <si>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</si>
  <si>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</si>
  <si>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</si>
  <si>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</si>
  <si>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</si>
  <si>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</si>
  <si>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</si>
  <si>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</si>
  <si>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</si>
  <si>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</si>
  <si>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</si>
  <si>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</si>
  <si>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</si>
  <si>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</si>
  <si>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</si>
  <si>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</si>
  <si>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</si>
  <si>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</si>
  <si>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</si>
  <si>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</si>
  <si>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</si>
  <si>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</si>
  <si>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</si>
  <si>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</si>
  <si>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</si>
  <si>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</si>
  <si>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</si>
  <si>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</si>
  <si>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</si>
  <si>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</si>
  <si>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</si>
  <si>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</si>
  <si>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</si>
  <si>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</si>
  <si>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</si>
  <si>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</si>
  <si>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</si>
  <si>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</si>
  <si>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</si>
  <si>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</si>
  <si>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</si>
  <si>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</si>
  <si>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</si>
  <si>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</si>
  <si>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</si>
  <si>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</si>
  <si>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</si>
  <si>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</si>
  <si>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</si>
  <si>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</si>
  <si>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</si>
  <si>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</si>
  <si>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</si>
  <si>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</si>
  <si>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</si>
  <si>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</si>
  <si>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</si>
  <si>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</si>
  <si>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</si>
  <si>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</si>
  <si>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</si>
  <si>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</si>
  <si>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</si>
  <si>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</si>
  <si>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</si>
  <si>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</si>
  <si>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</si>
  <si>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</si>
  <si>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</si>
  <si>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</si>
  <si>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</si>
  <si>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</si>
  <si>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</si>
  <si>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</si>
  <si>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</si>
  <si>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</si>
  <si>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</si>
  <si>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</si>
  <si>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</si>
  <si>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</si>
  <si>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</si>
  <si>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</si>
  <si>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</si>
  <si>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</si>
  <si>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</si>
  <si>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</si>
  <si>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</si>
  <si>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</si>
  <si>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</si>
  <si>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</si>
  <si>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</si>
  <si>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</si>
  <si>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</si>
  <si>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</si>
  <si>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</si>
  <si>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</si>
  <si>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</si>
  <si>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</si>
  <si>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</si>
  <si>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</si>
  <si>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</si>
  <si>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</si>
  <si>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</si>
  <si>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</si>
  <si>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</si>
  <si>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</si>
  <si>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</si>
  <si>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</si>
  <si>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</si>
  <si>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</si>
  <si>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</si>
  <si>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</si>
  <si>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</si>
  <si>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</si>
  <si>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</si>
  <si>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</si>
  <si>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</si>
  <si>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</si>
  <si>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</si>
  <si>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</si>
  <si>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</si>
  <si>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</si>
  <si>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</si>
  <si>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</si>
  <si>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</si>
  <si>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</si>
  <si>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</si>
  <si>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</si>
  <si>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</si>
  <si>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</si>
  <si>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</si>
  <si>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</si>
  <si>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</si>
  <si>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</si>
  <si>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</si>
  <si>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</si>
  <si>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</si>
  <si>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</si>
  <si>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</si>
  <si>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</si>
  <si>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</si>
  <si>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</si>
  <si>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</si>
  <si>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</si>
  <si>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</si>
  <si>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</si>
  <si>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</si>
  <si>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</si>
  <si>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</si>
  <si>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</si>
  <si>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</si>
  <si>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</si>
  <si>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</si>
  <si>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</si>
  <si>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</si>
  <si>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</si>
  <si>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</si>
  <si>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</si>
  <si>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</si>
  <si>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</si>
  <si>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</si>
  <si>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</si>
  <si>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</si>
  <si>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</si>
  <si>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</si>
  <si>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</si>
  <si>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</si>
  <si>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</si>
  <si>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</si>
  <si>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</si>
  <si>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</si>
  <si>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</si>
  <si>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</si>
  <si>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</si>
  <si>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</si>
  <si>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</si>
  <si>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</si>
  <si>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</si>
  <si>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</si>
  <si>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</si>
  <si>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</si>
  <si>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</si>
  <si>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</si>
  <si>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</si>
  <si>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</si>
  <si>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</si>
  <si>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</si>
  <si>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</si>
  <si>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</si>
  <si>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</si>
  <si>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</si>
  <si>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</si>
  <si>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</si>
  <si>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</si>
  <si>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</si>
  <si>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</si>
  <si>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</si>
  <si>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</si>
  <si>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</si>
  <si>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</si>
  <si>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</si>
  <si>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</si>
  <si>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</si>
  <si>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</si>
  <si>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</si>
  <si>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</si>
  <si>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</si>
  <si>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</si>
  <si>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</si>
  <si>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</si>
  <si>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</si>
  <si>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</si>
  <si>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</si>
  <si>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</si>
  <si>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</si>
  <si>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</si>
  <si>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</si>
  <si>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</si>
  <si>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</si>
  <si>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</si>
  <si>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</si>
  <si>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</si>
  <si>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</si>
  <si>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</si>
  <si>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</si>
  <si>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</si>
  <si>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</si>
  <si>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</si>
  <si>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</si>
  <si>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</si>
  <si>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</si>
  <si>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</si>
  <si>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</si>
  <si>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</si>
  <si>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</si>
  <si>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</si>
  <si>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</si>
  <si>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</si>
  <si>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</si>
  <si>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</si>
  <si>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</si>
  <si>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</si>
  <si>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</si>
  <si>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</si>
  <si>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</si>
  <si>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</si>
  <si>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</si>
  <si>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</si>
  <si>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</si>
  <si>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</si>
  <si>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</si>
  <si>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</si>
  <si>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</si>
  <si>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</si>
  <si>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</si>
  <si>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</si>
  <si>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</si>
  <si>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</si>
  <si>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</si>
  <si>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</si>
  <si>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</si>
  <si>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</si>
  <si>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</si>
  <si>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</si>
  <si>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</si>
  <si>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</si>
  <si>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</si>
  <si>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</si>
  <si>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</si>
  <si>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</si>
  <si>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</si>
  <si>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</si>
  <si>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</si>
  <si>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</si>
  <si>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</si>
  <si>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</si>
  <si>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</si>
  <si>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</si>
  <si>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</si>
  <si>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</si>
  <si>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</si>
  <si>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</si>
  <si>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</si>
  <si>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</si>
  <si>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</si>
  <si>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</si>
  <si>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</si>
  <si>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</si>
  <si>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</si>
  <si>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</si>
  <si>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</si>
  <si>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</si>
  <si>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</si>
  <si>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</si>
  <si>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</si>
  <si>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</si>
  <si>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</si>
  <si>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</si>
  <si>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</si>
  <si>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</si>
  <si>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</si>
  <si>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</si>
  <si>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</si>
  <si>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</si>
  <si>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</si>
  <si>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</si>
  <si>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</si>
  <si>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</si>
  <si>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</si>
  <si>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</si>
  <si>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</si>
  <si>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</si>
  <si>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</si>
  <si>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</si>
  <si>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</si>
  <si>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</si>
  <si>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</si>
  <si>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</si>
  <si>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</si>
  <si>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</si>
  <si>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</si>
  <si>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</si>
  <si>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</si>
  <si>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</si>
  <si>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</si>
  <si>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</si>
  <si>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</si>
  <si>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</si>
  <si>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</si>
  <si>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</si>
  <si>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</si>
  <si>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</si>
  <si>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</si>
  <si>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</si>
  <si>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</si>
  <si>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</si>
  <si>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</si>
  <si>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</si>
  <si>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</si>
  <si>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</si>
  <si>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</si>
  <si>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</si>
  <si>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</si>
  <si>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</si>
  <si>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</si>
  <si>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</si>
  <si>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</si>
  <si>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</si>
  <si>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</si>
  <si>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</si>
  <si>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</si>
  <si>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</si>
  <si>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</si>
  <si>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</si>
  <si>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</si>
  <si>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</si>
  <si>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</si>
  <si>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</si>
  <si>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</si>
  <si>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</si>
  <si>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</si>
  <si>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</si>
  <si>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</si>
  <si>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</si>
  <si>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</si>
  <si>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</si>
  <si>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</si>
  <si>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</si>
  <si>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</si>
  <si>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</si>
  <si>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</si>
  <si>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</si>
  <si>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</si>
  <si>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</si>
  <si>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</si>
  <si>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</si>
  <si>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</si>
  <si>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</si>
  <si>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</si>
  <si>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</si>
  <si>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</si>
  <si>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</si>
  <si>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</si>
  <si>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</si>
  <si>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</si>
  <si>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</si>
  <si>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</si>
  <si>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</si>
  <si>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</si>
  <si>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</si>
  <si>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</si>
  <si>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</si>
  <si>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</si>
  <si>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</si>
  <si>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</si>
  <si>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</si>
  <si>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</si>
  <si>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</si>
  <si>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</si>
  <si>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</si>
  <si>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</si>
  <si>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</si>
  <si>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</si>
  <si>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</si>
  <si>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</si>
  <si>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</si>
  <si>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</si>
  <si>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</si>
  <si>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</si>
  <si>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</si>
  <si>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</si>
  <si>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</si>
  <si>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</si>
  <si>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</si>
  <si>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</si>
  <si>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</si>
  <si>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</si>
  <si>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</si>
  <si>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</si>
  <si>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</si>
  <si>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</si>
  <si>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</si>
  <si>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</si>
  <si>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</si>
  <si>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</si>
  <si>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</si>
  <si>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</si>
  <si>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</si>
  <si>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</si>
  <si>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</si>
  <si>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</si>
  <si>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</si>
  <si>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</si>
  <si>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</si>
  <si>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</si>
  <si>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</si>
  <si>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</si>
  <si>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</si>
  <si>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</si>
  <si>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</si>
  <si>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</si>
  <si>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</si>
  <si>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</si>
  <si>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</si>
  <si>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</si>
  <si>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</si>
  <si>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</si>
  <si>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</si>
  <si>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</si>
  <si>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</si>
  <si>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</si>
  <si>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</si>
  <si>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</si>
  <si>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</si>
  <si>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</si>
  <si>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</si>
  <si>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</si>
  <si>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</si>
  <si>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</si>
  <si>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</si>
  <si>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</si>
  <si>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</si>
  <si>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</si>
  <si>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</si>
  <si>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</si>
  <si>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</si>
  <si>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</si>
  <si>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</si>
  <si>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</si>
  <si>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</si>
  <si>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</si>
  <si>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</si>
  <si>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</si>
  <si>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</si>
  <si>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</si>
  <si>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</si>
  <si>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</si>
  <si>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</si>
  <si>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</si>
  <si>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</si>
  <si>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</si>
  <si>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</si>
  <si>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</si>
  <si>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</si>
  <si>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</si>
  <si>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</si>
  <si>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</si>
  <si>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</si>
  <si>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</si>
  <si>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</si>
  <si>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</si>
  <si>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</si>
  <si>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</si>
  <si>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</si>
  <si>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</si>
  <si>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</si>
  <si>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</si>
  <si>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</si>
  <si>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</si>
  <si>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</si>
  <si>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</si>
  <si>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</si>
  <si>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</si>
  <si>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</si>
  <si>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</si>
  <si>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</si>
  <si>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</si>
  <si>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</si>
  <si>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</si>
  <si>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</si>
  <si>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</si>
  <si>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</si>
  <si>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</si>
  <si>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</si>
  <si>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</si>
  <si>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</si>
  <si>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</si>
  <si>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</si>
  <si>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</si>
  <si>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</si>
  <si>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</si>
  <si>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</si>
  <si>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</si>
  <si>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</si>
  <si>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</si>
  <si>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</si>
  <si>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</si>
  <si>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</si>
  <si>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</si>
  <si>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</si>
  <si>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</si>
  <si>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</si>
  <si>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</si>
  <si>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</si>
  <si>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</si>
  <si>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</si>
  <si>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</si>
  <si>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</si>
  <si>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</si>
  <si>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</si>
  <si>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</si>
  <si>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</si>
  <si>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</si>
  <si>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</si>
  <si>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</si>
  <si>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</si>
  <si>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</si>
  <si>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</si>
  <si>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</si>
  <si>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</si>
  <si>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</si>
  <si>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</si>
  <si>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</si>
  <si>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</si>
  <si>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</si>
  <si>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</si>
  <si>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</si>
  <si>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</si>
  <si>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</si>
  <si>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</si>
  <si>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</si>
  <si>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</si>
  <si>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</si>
  <si>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</si>
  <si>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</si>
  <si>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</si>
  <si>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</si>
  <si>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</si>
  <si>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</si>
  <si>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</si>
  <si>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</si>
  <si>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</si>
  <si>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</si>
  <si>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</si>
  <si>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</si>
  <si>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</si>
  <si>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</si>
  <si>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</si>
  <si>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</si>
  <si>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</si>
  <si>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</si>
  <si>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</si>
  <si>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</si>
  <si>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</si>
  <si>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</si>
  <si>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</si>
  <si>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</si>
  <si>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</si>
  <si>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</si>
  <si>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</si>
  <si>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</si>
  <si>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</si>
  <si>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</si>
  <si>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</si>
  <si>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</si>
  <si>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</si>
  <si>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</si>
  <si>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</si>
  <si>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</si>
  <si>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</si>
  <si>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</si>
  <si>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</si>
  <si>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</si>
  <si>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</si>
  <si>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</si>
  <si>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</si>
  <si>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</si>
  <si>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</si>
  <si>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</si>
  <si>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</si>
  <si>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</si>
  <si>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</si>
  <si>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</si>
  <si>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</si>
  <si>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</si>
  <si>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</si>
  <si>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</si>
  <si>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</si>
  <si>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</si>
  <si>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</si>
  <si>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</si>
  <si>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</si>
  <si>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</si>
  <si>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</si>
  <si>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</si>
  <si>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</si>
  <si>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</si>
  <si>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</si>
  <si>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</si>
  <si>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</si>
  <si>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</si>
  <si>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</si>
  <si>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</si>
  <si>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</si>
  <si>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</si>
  <si>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</si>
  <si>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</si>
  <si>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</si>
  <si>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</si>
  <si>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</si>
  <si>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</si>
  <si>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</si>
  <si>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</si>
  <si>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</si>
  <si>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</si>
  <si>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</si>
  <si>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</si>
  <si>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</si>
  <si>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</si>
  <si>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</si>
  <si>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</si>
  <si>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</si>
  <si>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</si>
  <si>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</si>
  <si>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</si>
  <si>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</si>
  <si>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</si>
  <si>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</si>
  <si>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</si>
  <si>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</si>
  <si>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</si>
  <si>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</si>
  <si>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</si>
  <si>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</si>
  <si>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</si>
  <si>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</si>
  <si>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</si>
  <si>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</si>
  <si>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</si>
  <si>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</si>
  <si>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</si>
  <si>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</si>
  <si>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</si>
  <si>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</si>
  <si>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</si>
  <si>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</si>
  <si>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</si>
  <si>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</si>
  <si>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</si>
  <si>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</si>
  <si>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</si>
  <si>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</si>
  <si>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</si>
  <si>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</si>
  <si>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</si>
  <si>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</si>
  <si>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</si>
  <si>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</si>
  <si>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</si>
  <si>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</si>
  <si>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</si>
  <si>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</si>
  <si>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</si>
  <si>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</si>
  <si>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</si>
  <si>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</si>
  <si>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</si>
  <si>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</si>
  <si>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</si>
  <si>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</si>
  <si>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</si>
  <si>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</si>
  <si>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</si>
  <si>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</si>
  <si>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</si>
  <si>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</si>
  <si>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</si>
  <si>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</si>
  <si>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</si>
  <si>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</si>
  <si>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</si>
  <si>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</si>
  <si>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</si>
  <si>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</si>
  <si>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</si>
  <si>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</si>
  <si>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</si>
  <si>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</si>
  <si>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</si>
  <si>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</si>
  <si>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</si>
  <si>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</si>
  <si>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</si>
  <si>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</si>
  <si>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</si>
  <si>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</si>
  <si>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</si>
  <si>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</si>
  <si>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</si>
  <si>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</si>
  <si>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</si>
  <si>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</si>
  <si>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</si>
  <si>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</si>
  <si>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</si>
  <si>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</si>
  <si>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</si>
  <si>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</si>
  <si>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</si>
  <si>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</si>
  <si>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</si>
  <si>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</si>
  <si>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</si>
  <si>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</si>
  <si>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</si>
  <si>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</si>
  <si>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</si>
  <si>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</si>
  <si>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</si>
  <si>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</si>
  <si>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</si>
  <si>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</si>
  <si>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</si>
  <si>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</si>
  <si>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</si>
  <si>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</si>
  <si>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</si>
  <si>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</si>
  <si>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</si>
  <si>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</si>
  <si>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</si>
  <si>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</si>
  <si>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</si>
  <si>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</si>
  <si>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</si>
  <si>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</si>
  <si>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</si>
  <si>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</si>
  <si>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</si>
  <si>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</si>
  <si>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</si>
  <si>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</si>
  <si>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</si>
  <si>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</si>
  <si>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</si>
  <si>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</si>
  <si>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</si>
  <si>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</si>
  <si>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</si>
  <si>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</si>
  <si>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</si>
  <si>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</si>
  <si>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</si>
  <si>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</si>
  <si>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</si>
  <si>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</si>
  <si>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</si>
  <si>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</si>
  <si>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</si>
  <si>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</si>
  <si>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</si>
  <si>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</si>
  <si>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</si>
  <si>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</si>
  <si>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</si>
  <si>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</si>
  <si>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</si>
  <si>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</si>
  <si>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</si>
  <si>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</si>
  <si>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</si>
  <si>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</si>
  <si>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</si>
  <si>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</si>
  <si>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</si>
  <si>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</si>
  <si>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</si>
  <si>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</si>
  <si>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</si>
  <si>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</si>
  <si>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</si>
  <si>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</si>
  <si>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</si>
  <si>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</si>
  <si>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</si>
  <si>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</si>
  <si>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</si>
  <si>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</si>
  <si>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</si>
  <si>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</si>
  <si>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</si>
  <si>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</si>
  <si>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</si>
  <si>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</si>
  <si>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</si>
  <si>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</si>
  <si>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</si>
  <si>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</si>
  <si>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</si>
  <si>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</si>
  <si>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</si>
  <si>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</si>
  <si>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</si>
  <si>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</si>
  <si>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</si>
  <si>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</si>
  <si>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</si>
  <si>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</si>
  <si>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</si>
  <si>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</si>
  <si>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</si>
  <si>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</si>
  <si>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</si>
  <si>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</si>
  <si>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</si>
  <si>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</si>
  <si>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</si>
  <si>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</si>
  <si>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</si>
  <si>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</si>
  <si>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</si>
  <si>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</si>
  <si>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</si>
  <si>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</si>
  <si>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</si>
  <si>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</si>
  <si>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</si>
  <si>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</si>
  <si>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</si>
  <si>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</si>
  <si>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</si>
  <si>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</si>
  <si>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</si>
  <si>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</si>
  <si>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</si>
  <si>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</si>
  <si>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</si>
  <si>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</si>
  <si>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</si>
  <si>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</si>
  <si>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</si>
  <si>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</si>
  <si>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</si>
  <si>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</si>
  <si>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</si>
  <si>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</si>
  <si>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</si>
  <si>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</si>
  <si>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</si>
  <si>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</si>
  <si>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</si>
  <si>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</si>
  <si>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</si>
  <si>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</si>
  <si>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</si>
  <si>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</si>
  <si>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</si>
  <si>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</si>
  <si>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</si>
  <si>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</si>
  <si>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</si>
  <si>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</si>
  <si>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</si>
  <si>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</si>
  <si>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</si>
  <si>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</si>
  <si>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</si>
  <si>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</si>
  <si>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</si>
  <si>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</si>
  <si>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</si>
  <si>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</si>
  <si>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</si>
  <si>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</si>
  <si>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</si>
  <si>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</si>
  <si>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</si>
  <si>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</si>
  <si>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</si>
  <si>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</si>
  <si>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</si>
  <si>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</si>
  <si>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</si>
  <si>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</si>
  <si>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</si>
  <si>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</si>
  <si>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</si>
  <si>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</si>
  <si>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</si>
  <si>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</si>
  <si>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</si>
  <si>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</si>
  <si>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</si>
  <si>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</si>
  <si>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</si>
  <si>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</si>
  <si>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</si>
  <si>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</si>
  <si>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</si>
  <si>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</si>
  <si>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</si>
  <si>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</si>
  <si>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</si>
  <si>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</si>
  <si>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</si>
  <si>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</si>
  <si>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</si>
  <si>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</si>
  <si>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</si>
  <si>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</si>
  <si>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</si>
  <si>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</si>
  <si>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</si>
  <si>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</si>
  <si>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</si>
  <si>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</si>
  <si>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</si>
  <si>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</si>
  <si>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</si>
  <si>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</si>
  <si>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</si>
  <si>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</si>
  <si>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</si>
  <si>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</si>
  <si>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</si>
  <si>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</si>
  <si>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</si>
  <si>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</si>
  <si>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</si>
  <si>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</si>
  <si>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</si>
  <si>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</si>
  <si>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</si>
  <si>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</si>
  <si>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</si>
  <si>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</si>
  <si>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</si>
  <si>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</si>
  <si>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</si>
  <si>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</si>
  <si>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</si>
  <si>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</si>
  <si>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</si>
  <si>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</si>
  <si>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</si>
  <si>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</si>
  <si>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</si>
  <si>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</si>
  <si>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</si>
  <si>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</si>
  <si>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</si>
  <si>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</si>
  <si>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</si>
  <si>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</si>
  <si>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</si>
  <si>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</si>
  <si>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</si>
  <si>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</si>
  <si>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</si>
  <si>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</si>
  <si>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</si>
  <si>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</si>
  <si>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</si>
  <si>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</si>
  <si>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</si>
  <si>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</si>
  <si>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</si>
  <si>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</si>
  <si>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</si>
  <si>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</si>
  <si>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</si>
  <si>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</si>
  <si>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</si>
  <si>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</si>
  <si>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</si>
  <si>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</si>
  <si>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</si>
  <si>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</si>
  <si>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</si>
  <si>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</si>
  <si>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</si>
  <si>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</si>
  <si>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</si>
  <si>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</si>
  <si>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</si>
  <si>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</si>
  <si>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</si>
  <si>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</si>
  <si>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</si>
  <si>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</si>
  <si>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</si>
  <si>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</si>
  <si>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</si>
  <si>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</si>
  <si>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</si>
  <si>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</si>
  <si>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</si>
  <si>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</si>
  <si>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</si>
  <si>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</si>
  <si>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</si>
  <si>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</si>
  <si>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</si>
  <si>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</si>
  <si>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</si>
  <si>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</si>
  <si>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</si>
  <si>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</si>
  <si>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</si>
  <si>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</si>
  <si>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</si>
  <si>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</si>
  <si>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</si>
  <si>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</si>
  <si>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</si>
  <si>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</si>
  <si>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</si>
  <si>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</si>
  <si>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</si>
  <si>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</si>
  <si>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</si>
  <si>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</si>
  <si>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</si>
  <si>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</si>
  <si>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</si>
  <si>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</si>
  <si>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</si>
  <si>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</si>
  <si>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</si>
  <si>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</si>
  <si>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</si>
  <si>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</si>
  <si>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</si>
  <si>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</si>
  <si>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</si>
  <si>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</si>
  <si>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</si>
  <si>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</si>
  <si>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</si>
  <si>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</si>
  <si>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</si>
  <si>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</si>
  <si>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</si>
  <si>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</si>
  <si>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</si>
  <si>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</si>
  <si>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</si>
  <si>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</si>
  <si>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</si>
  <si>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</si>
  <si>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</si>
  <si>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</si>
  <si>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</si>
  <si>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</si>
  <si>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</si>
  <si>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</si>
  <si>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</si>
  <si>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</si>
  <si>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</si>
  <si>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</si>
  <si>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</si>
  <si>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</si>
  <si>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</si>
  <si>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</si>
  <si>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</si>
  <si>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</si>
  <si>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</si>
  <si>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</si>
  <si>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</si>
  <si>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</si>
  <si>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</si>
  <si>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</si>
  <si>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</si>
  <si>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</si>
  <si>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</si>
  <si>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</si>
  <si>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</si>
  <si>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</si>
  <si>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</si>
  <si>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</si>
  <si>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</si>
  <si>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</si>
  <si>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</si>
  <si>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</si>
  <si>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</si>
  <si>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</si>
  <si>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</si>
  <si>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</si>
  <si>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</si>
  <si>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</si>
  <si>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</si>
  <si>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</si>
  <si>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</si>
  <si>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</si>
  <si>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</si>
  <si>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</si>
  <si>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</si>
  <si>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</si>
  <si>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</si>
  <si>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</si>
  <si>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</si>
  <si>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</si>
  <si>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</si>
  <si>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</si>
  <si>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</si>
  <si>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</si>
  <si>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</si>
  <si>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</si>
  <si>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</si>
  <si>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</si>
  <si>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</si>
  <si>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</si>
  <si>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</si>
  <si>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</si>
  <si>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</si>
  <si>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</si>
  <si>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</si>
  <si>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</si>
  <si>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</si>
  <si>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</si>
  <si>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</si>
  <si>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</si>
  <si>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</si>
  <si>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</si>
  <si>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</si>
  <si>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</si>
  <si>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</si>
  <si>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</si>
  <si>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</si>
  <si>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</si>
  <si>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</si>
  <si>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</si>
  <si>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</si>
  <si>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</si>
  <si>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</si>
  <si>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</si>
  <si>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</si>
  <si>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</si>
  <si>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</si>
  <si>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</si>
  <si>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</si>
  <si>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</si>
  <si>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</si>
  <si>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</si>
  <si>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</si>
  <si>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</si>
  <si>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</si>
  <si>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</si>
  <si>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</si>
  <si>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</si>
  <si>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</si>
  <si>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</si>
  <si>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</si>
  <si>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</si>
  <si>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</si>
  <si>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</si>
  <si>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</si>
  <si>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</si>
  <si>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</si>
  <si>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</si>
  <si>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</si>
  <si>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</si>
  <si>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</si>
  <si>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</si>
  <si>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</si>
  <si>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</si>
  <si>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</si>
  <si>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</si>
  <si>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</si>
  <si>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</si>
  <si>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</si>
  <si>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</si>
  <si>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</si>
  <si>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</si>
  <si>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</si>
  <si>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</si>
  <si>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</si>
  <si>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</si>
  <si>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</si>
  <si>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</si>
  <si>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</si>
  <si>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</si>
  <si>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</si>
  <si>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</si>
  <si>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</si>
  <si>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</si>
  <si>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</si>
  <si>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</si>
  <si>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</si>
  <si>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</si>
  <si>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</si>
  <si>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</si>
  <si>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</si>
  <si>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</si>
  <si>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</si>
  <si>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</si>
  <si>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</si>
  <si>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</si>
  <si>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</si>
  <si>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</si>
  <si>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</si>
  <si>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</si>
  <si>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</si>
  <si>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</si>
  <si>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</si>
  <si>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</si>
  <si>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</si>
  <si>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</si>
  <si>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</si>
  <si>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</si>
  <si>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</si>
  <si>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</si>
  <si>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</si>
  <si>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</si>
  <si>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</si>
  <si>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</si>
  <si>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</si>
  <si>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</si>
  <si>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</si>
  <si>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</si>
  <si>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</si>
  <si>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</si>
  <si>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</si>
  <si>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</si>
  <si>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</si>
  <si>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</si>
  <si>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</si>
  <si>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</si>
  <si>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</si>
  <si>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</si>
  <si>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</si>
  <si>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</si>
  <si>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</si>
  <si>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</si>
  <si>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</si>
  <si>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</si>
  <si>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</si>
  <si>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</si>
  <si>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</si>
  <si>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</si>
  <si>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</si>
  <si>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</si>
  <si>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</si>
  <si>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</si>
  <si>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</si>
  <si>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</si>
  <si>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</si>
  <si>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</si>
  <si>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</si>
  <si>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</si>
  <si>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</si>
  <si>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</si>
  <si>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</si>
  <si>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</si>
  <si>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</si>
  <si>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</si>
  <si>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</si>
  <si>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</si>
  <si>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</si>
  <si>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</si>
  <si>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</si>
  <si>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</si>
  <si>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</si>
  <si>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</si>
  <si>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</si>
  <si>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</si>
  <si>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</si>
  <si>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</si>
  <si>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</si>
  <si>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</si>
  <si>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</si>
  <si>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</si>
  <si>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</si>
  <si>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</si>
  <si>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</si>
  <si>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</si>
  <si>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</si>
  <si>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</si>
  <si>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</si>
  <si>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</si>
  <si>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</si>
  <si>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</si>
  <si>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</si>
  <si>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</si>
  <si>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</si>
  <si>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</si>
  <si>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</si>
  <si>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</si>
  <si>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</si>
  <si>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</si>
  <si>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</si>
  <si>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</si>
  <si>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</si>
  <si>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</si>
  <si>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</si>
  <si>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</si>
  <si>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</si>
  <si>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</si>
  <si>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</si>
  <si>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</si>
  <si>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</si>
  <si>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</si>
  <si>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</si>
  <si>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</si>
  <si>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</si>
  <si>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</si>
  <si>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</si>
  <si>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</si>
  <si>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</si>
  <si>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</si>
  <si>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</si>
  <si>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</si>
  <si>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</si>
  <si>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</si>
  <si>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</si>
  <si>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</si>
  <si>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</si>
  <si>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</si>
  <si>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</si>
  <si>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</si>
  <si>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</si>
  <si>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</si>
  <si>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</si>
  <si>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</si>
  <si>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</si>
  <si>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</si>
  <si>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</si>
  <si>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</si>
  <si>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</si>
  <si>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</si>
  <si>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</si>
  <si>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</si>
  <si>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</si>
  <si>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</si>
  <si>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</si>
  <si>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</si>
  <si>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</si>
  <si>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</si>
  <si>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</si>
  <si>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</si>
  <si>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</si>
  <si>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</si>
  <si>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</si>
  <si>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</si>
  <si>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</si>
  <si>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</si>
  <si>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</si>
  <si>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</si>
  <si>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</si>
  <si>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</si>
  <si>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</si>
  <si>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</si>
  <si>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</si>
  <si>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</si>
  <si>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</si>
  <si>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</si>
  <si>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</si>
  <si>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</si>
  <si>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</si>
  <si>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</si>
  <si>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</si>
  <si>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</si>
  <si>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</si>
  <si>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</si>
  <si>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</si>
  <si>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</si>
  <si>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</si>
  <si>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</si>
  <si>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</si>
  <si>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</si>
  <si>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</si>
  <si>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</si>
  <si>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</si>
  <si>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</si>
  <si>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</si>
  <si>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</si>
  <si>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</si>
  <si>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</si>
  <si>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</si>
  <si>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</si>
  <si>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</si>
  <si>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</si>
  <si>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</si>
  <si>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</si>
  <si>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</si>
  <si>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</si>
  <si>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</si>
  <si>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</si>
  <si>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</si>
  <si>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</si>
  <si>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</si>
  <si>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</si>
  <si>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</si>
  <si>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</si>
  <si>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</si>
  <si>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</si>
  <si>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</si>
  <si>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</si>
  <si>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</si>
  <si>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</si>
  <si>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</si>
  <si>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</si>
  <si>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</si>
  <si>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</si>
  <si>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</si>
  <si>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</si>
  <si>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</si>
  <si>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</si>
  <si>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</si>
  <si>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</si>
  <si>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</si>
  <si>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</si>
  <si>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</si>
  <si>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</si>
  <si>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</si>
  <si>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</si>
  <si>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</si>
  <si>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</si>
  <si>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</si>
  <si>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</si>
  <si>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</si>
  <si>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</si>
  <si>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</si>
  <si>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</si>
  <si>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</si>
  <si>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</si>
  <si>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</si>
  <si>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</si>
  <si>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</si>
  <si>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</si>
  <si>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</si>
  <si>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</si>
  <si>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</si>
  <si>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</si>
  <si>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</si>
  <si>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</si>
  <si>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</si>
  <si>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</si>
  <si>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</si>
  <si>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</si>
  <si>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</si>
  <si>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</si>
  <si>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</si>
  <si>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</si>
  <si>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</si>
  <si>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</si>
  <si>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</si>
  <si>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</si>
  <si>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</si>
  <si>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</si>
  <si>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</si>
  <si>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</si>
  <si>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</si>
  <si>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</si>
  <si>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</si>
  <si>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</si>
  <si>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</si>
  <si>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</si>
  <si>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</si>
  <si>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</si>
  <si>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</si>
  <si>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</si>
  <si>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</si>
  <si>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</si>
  <si>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</si>
  <si>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</si>
  <si>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</si>
  <si>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</si>
  <si>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</si>
  <si>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</si>
  <si>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</si>
  <si>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</si>
  <si>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</si>
  <si>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</si>
  <si>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</si>
  <si>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</si>
  <si>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</si>
  <si>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</si>
  <si>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</si>
  <si>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</si>
  <si>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</si>
  <si>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</si>
  <si>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</si>
  <si>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</si>
  <si>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</si>
  <si>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</si>
  <si>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</si>
  <si>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</si>
  <si>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</si>
  <si>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</si>
  <si>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</si>
  <si>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</si>
  <si>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</si>
  <si>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</si>
  <si>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</si>
  <si>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</si>
  <si>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</si>
  <si>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</si>
  <si>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</si>
  <si>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</si>
  <si>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</si>
  <si>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</si>
  <si>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</si>
  <si>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</si>
  <si>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</si>
  <si>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</si>
  <si>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</si>
  <si>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</si>
  <si>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</si>
  <si>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</si>
  <si>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</si>
  <si>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</si>
  <si>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</si>
  <si>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</si>
  <si>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</si>
  <si>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</si>
  <si>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</si>
  <si>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</si>
  <si>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</si>
  <si>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</si>
  <si>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</si>
  <si>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</si>
  <si>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</si>
  <si>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</si>
  <si>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</si>
  <si>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</si>
  <si>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</si>
  <si>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</si>
  <si>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</si>
  <si>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</si>
  <si>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</si>
  <si>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</si>
  <si>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</si>
  <si>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</si>
  <si>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</si>
  <si>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</si>
  <si>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</si>
  <si>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</si>
  <si>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</si>
  <si>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</si>
  <si>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</si>
  <si>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</si>
  <si>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</si>
  <si>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</si>
  <si>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</si>
  <si>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</si>
  <si>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</si>
  <si>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</si>
  <si>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</si>
  <si>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</si>
  <si>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</si>
  <si>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</si>
  <si>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</si>
  <si>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</si>
  <si>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</si>
  <si>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</si>
  <si>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</si>
  <si>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</si>
  <si>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</si>
  <si>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</si>
  <si>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</si>
  <si>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</si>
  <si>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</si>
  <si>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</si>
  <si>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</si>
  <si>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</si>
  <si>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</si>
  <si>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</si>
  <si>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</si>
  <si>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</si>
  <si>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</si>
  <si>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</si>
  <si>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</si>
  <si>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</si>
  <si>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</si>
  <si>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</si>
  <si>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</si>
  <si>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</si>
  <si>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</si>
  <si>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</si>
  <si>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</si>
  <si>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</si>
  <si>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</si>
  <si>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</si>
  <si>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</si>
  <si>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</si>
  <si>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</si>
  <si>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</si>
  <si>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</si>
  <si>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</si>
  <si>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</si>
  <si>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</si>
  <si>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</si>
  <si>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</si>
  <si>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</si>
  <si>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</si>
  <si>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</si>
  <si>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</si>
  <si>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</si>
  <si>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</si>
  <si>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</si>
  <si>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</si>
  <si>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</si>
  <si>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</si>
  <si>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</si>
  <si>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</si>
  <si>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</si>
  <si>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</si>
  <si>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</si>
  <si>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</si>
  <si>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</si>
  <si>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</si>
  <si>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</si>
  <si>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</si>
  <si>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</si>
  <si>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</si>
  <si>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</si>
  <si>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</si>
  <si>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</si>
  <si>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</si>
  <si>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</si>
  <si>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</si>
  <si>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</si>
  <si>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</si>
  <si>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</si>
  <si>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</si>
  <si>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</si>
  <si>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</si>
  <si>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</si>
  <si>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</si>
  <si>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</si>
  <si>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</si>
  <si>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</si>
  <si>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</si>
  <si>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</si>
  <si>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</si>
  <si>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</si>
  <si>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</si>
  <si>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</si>
  <si>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</si>
  <si>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</si>
  <si>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</si>
  <si>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</si>
  <si>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</si>
  <si>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</si>
  <si>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</si>
  <si>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</si>
  <si>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</si>
  <si>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</si>
  <si>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</si>
  <si>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</si>
  <si>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</si>
  <si>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</si>
  <si>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</si>
  <si>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</si>
  <si>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</si>
  <si>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</si>
  <si>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</si>
  <si>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</si>
  <si>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</si>
  <si>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</si>
  <si>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</si>
  <si>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</si>
  <si>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</si>
  <si>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</si>
  <si>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</si>
  <si>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</si>
  <si>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</si>
  <si>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</si>
  <si>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</si>
  <si>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</si>
  <si>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</si>
  <si>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</si>
  <si>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</si>
  <si>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</si>
  <si>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</si>
  <si>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</si>
  <si>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</si>
  <si>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</si>
  <si>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</si>
  <si>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</si>
  <si>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</si>
  <si>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</si>
  <si>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</si>
  <si>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</si>
  <si>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</si>
  <si>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</si>
  <si>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</si>
  <si>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</si>
  <si>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</si>
  <si>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</si>
  <si>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</si>
  <si>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</si>
  <si>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</si>
  <si>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</si>
  <si>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</si>
  <si>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</si>
  <si>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</si>
  <si>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</si>
  <si>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</si>
  <si>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</si>
  <si>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</si>
  <si>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</si>
  <si>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</si>
  <si>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</si>
  <si>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</si>
  <si>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</si>
  <si>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</si>
  <si>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</si>
  <si>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</si>
  <si>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</si>
  <si>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</si>
  <si>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</si>
  <si>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</si>
  <si>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</si>
  <si>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</si>
  <si>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</si>
  <si>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</si>
  <si>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</si>
  <si>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</si>
  <si>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</si>
  <si>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</si>
  <si>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</si>
  <si>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</si>
  <si>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</si>
  <si>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</si>
  <si>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</si>
  <si>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</si>
  <si>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</si>
  <si>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</si>
  <si>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</si>
  <si>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</si>
  <si>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</si>
  <si>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</si>
  <si>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</si>
  <si>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</si>
  <si>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</si>
  <si>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</si>
  <si>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</si>
  <si>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</si>
  <si>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</si>
  <si>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</si>
  <si>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</si>
  <si>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</si>
  <si>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</si>
  <si>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</si>
  <si>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</si>
  <si>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</si>
  <si>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</si>
  <si>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</si>
  <si>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</si>
  <si>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</si>
  <si>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</si>
  <si>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</si>
  <si>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</si>
  <si>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</si>
  <si>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</si>
  <si>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</si>
  <si>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</si>
  <si>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</si>
  <si>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</si>
  <si>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</si>
  <si>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</si>
  <si>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</si>
  <si>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</si>
  <si>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</si>
  <si>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</si>
  <si>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</si>
  <si>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</si>
  <si>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</si>
  <si>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</si>
  <si>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</si>
  <si>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</si>
  <si>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</si>
  <si>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</si>
  <si>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</si>
  <si>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</si>
  <si>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</si>
  <si>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</si>
  <si>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</si>
  <si>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</si>
  <si>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</si>
  <si>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</si>
  <si>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</si>
  <si>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</si>
  <si>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</si>
  <si>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</si>
  <si>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</si>
  <si>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</si>
  <si>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</si>
  <si>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</si>
  <si>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</si>
  <si>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</si>
  <si>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</si>
  <si>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</si>
  <si>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</si>
  <si>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</si>
  <si>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</si>
  <si>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</si>
  <si>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</si>
  <si>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</si>
  <si>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</si>
  <si>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</si>
  <si>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</si>
  <si>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</si>
  <si>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</si>
  <si>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</si>
  <si>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</si>
  <si>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</si>
  <si>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</si>
  <si>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</si>
  <si>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</si>
  <si>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</si>
  <si>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</si>
  <si>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</si>
  <si>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</si>
  <si>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</si>
  <si>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</si>
  <si>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</si>
  <si>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</si>
  <si>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</si>
  <si>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</si>
  <si>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</si>
  <si>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</si>
  <si>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</si>
  <si>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</si>
  <si>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</si>
  <si>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</si>
  <si>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</si>
  <si>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</si>
  <si>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</si>
  <si>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</si>
  <si>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</si>
  <si>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</si>
  <si>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</si>
  <si>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</si>
  <si>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</si>
  <si>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</si>
  <si>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</si>
  <si>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</si>
  <si>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</si>
  <si>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</si>
  <si>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</si>
  <si>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</si>
  <si>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</si>
  <si>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</si>
  <si>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</si>
  <si>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</si>
  <si>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</si>
  <si>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</si>
  <si>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</si>
  <si>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</si>
  <si>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</si>
  <si>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</si>
  <si>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</si>
  <si>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</si>
  <si>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</si>
  <si>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</si>
  <si>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</si>
  <si>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</si>
  <si>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</si>
  <si>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</si>
  <si>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</si>
  <si>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</si>
  <si>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</si>
  <si>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</si>
  <si>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</si>
  <si>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</si>
  <si>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</si>
  <si>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</si>
  <si>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</si>
  <si>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</si>
  <si>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</si>
  <si>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</si>
  <si>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</si>
  <si>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</si>
  <si>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</si>
  <si>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</si>
  <si>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</si>
  <si>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</si>
  <si>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</si>
  <si>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</si>
  <si>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</si>
  <si>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</si>
  <si>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</si>
  <si>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</si>
  <si>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</si>
  <si>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</si>
  <si>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</si>
  <si>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</si>
  <si>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</si>
  <si>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</si>
  <si>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</si>
  <si>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</si>
  <si>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</si>
  <si>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</si>
  <si>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</si>
  <si>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</si>
  <si>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</si>
  <si>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</si>
  <si>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</si>
  <si>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</si>
  <si>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</si>
  <si>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</si>
  <si>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</si>
  <si>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</si>
  <si>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</si>
  <si>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</si>
  <si>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</si>
  <si>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</si>
  <si>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</si>
  <si>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</si>
  <si>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</si>
  <si>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</si>
  <si>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</si>
  <si>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</si>
  <si>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</si>
  <si>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</si>
  <si>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</si>
  <si>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</si>
  <si>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</si>
  <si>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</si>
  <si>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</si>
  <si>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</si>
  <si>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</si>
  <si>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</si>
  <si>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</si>
  <si>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</si>
  <si>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</si>
  <si>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</si>
  <si>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</si>
  <si>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</si>
  <si>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</si>
  <si>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</si>
  <si>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</si>
  <si>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</si>
  <si>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</si>
  <si>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</si>
  <si>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</si>
  <si>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</si>
  <si>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</si>
  <si>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</si>
  <si>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</si>
  <si>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</si>
  <si>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</si>
  <si>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</si>
  <si>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</si>
  <si>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</si>
  <si>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</si>
  <si>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</si>
  <si>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</si>
  <si>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</si>
  <si>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</si>
  <si>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</si>
  <si>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</si>
  <si>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</si>
  <si>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</si>
  <si>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</si>
  <si>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</si>
  <si>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</si>
  <si>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</si>
  <si>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</si>
  <si>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</si>
  <si>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</si>
  <si>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</si>
  <si>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</si>
  <si>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</si>
  <si>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</si>
  <si>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</si>
  <si>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</si>
  <si>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</si>
  <si>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</si>
  <si>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</si>
  <si>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</si>
  <si>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</si>
  <si>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</si>
  <si>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</si>
  <si>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</si>
  <si>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</si>
  <si>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</si>
  <si>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</si>
  <si>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</si>
  <si>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</si>
  <si>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</si>
  <si>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</si>
  <si>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</si>
  <si>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</si>
  <si>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</si>
  <si>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</si>
  <si>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</si>
  <si>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</si>
  <si>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</si>
  <si>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</si>
  <si>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</si>
  <si>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</si>
  <si>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</si>
  <si>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</si>
  <si>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</si>
  <si>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</si>
  <si>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</si>
  <si>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</si>
  <si>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</si>
  <si>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</si>
  <si>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</si>
  <si>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</si>
  <si>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</si>
  <si>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</si>
  <si>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</si>
  <si>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</si>
  <si>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</si>
  <si>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</si>
  <si>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</si>
  <si>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</si>
  <si>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</si>
  <si>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</si>
  <si>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</si>
  <si>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</si>
  <si>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</si>
  <si>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</si>
  <si>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</si>
  <si>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</si>
  <si>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</si>
  <si>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</si>
  <si>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</si>
  <si>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</si>
  <si>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</si>
  <si>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</si>
  <si>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</si>
  <si>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</si>
  <si>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</si>
  <si>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</si>
  <si>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</si>
  <si>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</si>
  <si>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</si>
  <si>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</si>
  <si>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</si>
  <si>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</si>
  <si>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</si>
  <si>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</si>
  <si>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</si>
  <si>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</si>
  <si>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</si>
  <si>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</si>
  <si>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</si>
  <si>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</si>
  <si>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</si>
  <si>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</si>
  <si>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</si>
  <si>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</si>
  <si>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</si>
  <si>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</si>
  <si>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</si>
  <si>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</si>
  <si>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</si>
  <si>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</si>
  <si>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</si>
  <si>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</si>
  <si>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</si>
  <si>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</si>
  <si>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</si>
  <si>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</si>
  <si>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</si>
  <si>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</si>
  <si>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</si>
  <si>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</si>
  <si>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</si>
  <si>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</si>
  <si>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</si>
  <si>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</si>
  <si>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</si>
  <si>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</si>
  <si>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</si>
  <si>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</si>
  <si>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</si>
  <si>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</si>
  <si>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</si>
  <si>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</si>
  <si>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</si>
  <si>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</si>
  <si>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</si>
  <si>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</si>
  <si>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</si>
  <si>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</si>
  <si>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</si>
  <si>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</si>
  <si>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</si>
  <si>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</si>
  <si>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</si>
  <si>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</si>
  <si>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</si>
  <si>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</si>
  <si>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</si>
  <si>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</si>
  <si>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</si>
  <si>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</si>
  <si>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</si>
  <si>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</si>
  <si>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</si>
  <si>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</si>
  <si>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</si>
  <si>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</si>
  <si>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</si>
  <si>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</si>
  <si>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</si>
  <si>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</si>
  <si>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</si>
  <si>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</si>
  <si>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</si>
  <si>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</si>
  <si>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</si>
  <si>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</si>
  <si>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</si>
  <si>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</si>
  <si>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</si>
  <si>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</si>
  <si>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</si>
  <si>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</si>
  <si>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</si>
  <si>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</si>
  <si>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</si>
  <si>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</si>
  <si>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</si>
  <si>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</si>
  <si>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</si>
  <si>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</si>
  <si>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</si>
  <si>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</si>
  <si>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</si>
  <si>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</si>
  <si>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</si>
  <si>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</si>
  <si>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</si>
  <si>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</si>
  <si>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</si>
  <si>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</si>
  <si>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</si>
  <si>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</si>
  <si>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</si>
  <si>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</si>
  <si>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</si>
  <si>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</si>
  <si>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</si>
  <si>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</si>
  <si>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</si>
  <si>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</si>
  <si>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</si>
  <si>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</si>
  <si>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</si>
  <si>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</si>
  <si>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</si>
  <si>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</si>
  <si>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</si>
  <si>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</si>
  <si>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</si>
  <si>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</si>
  <si>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</si>
  <si>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</si>
  <si>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</si>
  <si>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</si>
  <si>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</si>
  <si>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</si>
  <si>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</si>
  <si>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</si>
  <si>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</si>
  <si>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</si>
  <si>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</si>
  <si>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</si>
  <si>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</si>
  <si>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</si>
  <si>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</si>
  <si>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</si>
  <si>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</si>
  <si>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</si>
  <si>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</si>
  <si>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</si>
  <si>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</si>
  <si>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</si>
  <si>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</si>
  <si>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</si>
  <si>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</si>
  <si>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</si>
  <si>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</si>
  <si>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</si>
  <si>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</si>
  <si>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</si>
  <si>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</si>
  <si>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</si>
  <si>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</si>
  <si>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</si>
  <si>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</si>
  <si>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</si>
  <si>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</si>
  <si>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</si>
  <si>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</si>
  <si>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</si>
  <si>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</si>
  <si>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</si>
  <si>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</si>
  <si>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</si>
  <si>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</si>
  <si>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</si>
  <si>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</si>
  <si>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</si>
  <si>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</si>
  <si>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</si>
  <si>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</si>
  <si>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</si>
  <si>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</si>
  <si>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</si>
  <si>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</si>
  <si>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</si>
  <si>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</si>
  <si>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</si>
  <si>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</si>
  <si>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</si>
  <si>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</si>
  <si>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</si>
  <si>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</si>
  <si>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</si>
  <si>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</si>
  <si>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</si>
  <si>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</si>
  <si>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</si>
  <si>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</si>
  <si>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</si>
  <si>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</si>
  <si>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</si>
  <si>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</si>
  <si>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</si>
  <si>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</si>
  <si>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</si>
  <si>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</si>
  <si>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</si>
  <si>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</si>
  <si>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</si>
  <si>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</si>
  <si>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</si>
  <si>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</si>
  <si>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</si>
  <si>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</si>
  <si>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</si>
  <si>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</si>
  <si>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</si>
  <si>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</si>
  <si>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</si>
  <si>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</si>
  <si>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</si>
  <si>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</si>
  <si>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</si>
  <si>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</si>
  <si>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</si>
  <si>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</si>
  <si>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</si>
  <si>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</si>
  <si>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</si>
  <si>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</si>
  <si>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</si>
  <si>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</si>
  <si>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</si>
  <si>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</si>
  <si>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</si>
  <si>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</si>
  <si>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</si>
  <si>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</si>
  <si>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</si>
  <si>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</si>
  <si>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</si>
  <si>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</si>
  <si>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</si>
  <si>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</si>
  <si>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</si>
  <si>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</si>
  <si>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</si>
  <si>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</si>
  <si>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</si>
  <si>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</si>
  <si>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</si>
  <si>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</si>
  <si>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</si>
  <si>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</si>
  <si>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</si>
  <si>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</si>
  <si>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</si>
  <si>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</si>
  <si>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</si>
  <si>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</si>
  <si>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</si>
  <si>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</si>
  <si>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</si>
  <si>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</si>
  <si>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</si>
  <si>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</si>
  <si>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</si>
  <si>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</si>
  <si>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</si>
  <si>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</si>
  <si>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</si>
  <si>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</si>
  <si>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</si>
  <si>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</si>
  <si>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</si>
  <si>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</si>
  <si>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</si>
  <si>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</si>
  <si>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</si>
  <si>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</si>
  <si>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</si>
  <si>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</si>
  <si>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</si>
  <si>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</si>
  <si>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</si>
  <si>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</si>
  <si>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</si>
  <si>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</si>
  <si>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</si>
  <si>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</si>
  <si>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</si>
  <si>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</si>
  <si>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</si>
  <si>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</si>
  <si>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</si>
  <si>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</si>
  <si>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</si>
  <si>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</si>
  <si>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</si>
  <si>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</si>
  <si>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</si>
  <si>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</si>
  <si>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</si>
  <si>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</si>
  <si>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</si>
  <si>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</si>
  <si>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</si>
  <si>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</si>
  <si>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</si>
  <si>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</si>
  <si>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</si>
  <si>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</si>
  <si>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</si>
  <si>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</si>
  <si>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</si>
  <si>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</si>
  <si>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</si>
  <si>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</si>
  <si>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</si>
  <si>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</si>
  <si>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</si>
  <si>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</si>
  <si>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</si>
  <si>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</si>
  <si>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</si>
  <si>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</si>
  <si>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</si>
  <si>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</si>
  <si>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</si>
  <si>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</si>
  <si>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</si>
  <si>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</si>
  <si>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</si>
  <si>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</si>
  <si>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</si>
  <si>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</si>
  <si>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</si>
  <si>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</si>
  <si>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</si>
  <si>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</si>
  <si>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</si>
  <si>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</si>
  <si>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</si>
  <si>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</si>
  <si>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</si>
  <si>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</si>
  <si>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</si>
  <si>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</si>
  <si>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</si>
  <si>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</si>
  <si>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</si>
  <si>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</si>
  <si>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</si>
  <si>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</si>
  <si>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</si>
  <si>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</si>
  <si>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</si>
  <si>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</si>
  <si>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</si>
  <si>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</si>
  <si>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</si>
  <si>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</si>
  <si>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</si>
  <si>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</si>
  <si>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</si>
  <si>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</si>
  <si>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</si>
  <si>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</si>
  <si>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</si>
  <si>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</si>
  <si>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</si>
  <si>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</si>
  <si>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</si>
  <si>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</si>
  <si>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</si>
  <si>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</si>
  <si>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</si>
  <si>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</si>
  <si>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</si>
  <si>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</si>
  <si>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</si>
  <si>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</si>
  <si>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</si>
  <si>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</si>
  <si>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</si>
  <si>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</si>
  <si>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</si>
  <si>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</si>
  <si>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</si>
  <si>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</si>
  <si>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</si>
  <si>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</si>
  <si>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</si>
  <si>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</si>
  <si>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</si>
  <si>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</si>
  <si>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</si>
  <si>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</si>
  <si>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</si>
  <si>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</si>
  <si>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</si>
  <si>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</si>
  <si>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</si>
  <si>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</si>
  <si>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</si>
  <si>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</si>
  <si>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</si>
  <si>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</si>
  <si>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</si>
  <si>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</si>
  <si>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</si>
  <si>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</si>
  <si>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</si>
  <si>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</si>
  <si>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</si>
  <si>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</si>
  <si>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</si>
  <si>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</si>
  <si>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</si>
  <si>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</si>
  <si>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</si>
  <si>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</si>
  <si>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</si>
  <si>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</si>
  <si>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</si>
  <si>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</si>
  <si>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</si>
  <si>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</si>
  <si>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</si>
  <si>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</si>
  <si>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</si>
  <si>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</si>
  <si>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</si>
  <si>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</si>
  <si>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</si>
  <si>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</si>
  <si>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</si>
  <si>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</si>
  <si>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</si>
  <si>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</si>
  <si>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</si>
  <si>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</si>
  <si>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</si>
  <si>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</si>
  <si>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</si>
  <si>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</si>
  <si>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</si>
  <si>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</si>
  <si>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</si>
  <si>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</si>
  <si>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</si>
  <si>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</si>
  <si>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</si>
  <si>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</si>
  <si>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</si>
  <si>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</si>
  <si>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</si>
  <si>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</si>
  <si>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</si>
  <si>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</si>
  <si>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</si>
  <si>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</si>
  <si>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</si>
  <si>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</si>
  <si>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</si>
  <si>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</si>
  <si>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</si>
  <si>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</si>
  <si>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</si>
  <si>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</si>
  <si>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</si>
  <si>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</si>
  <si>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</si>
  <si>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</si>
  <si>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</si>
  <si>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</si>
  <si>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</si>
  <si>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</si>
  <si>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</si>
  <si>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</si>
  <si>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</si>
  <si>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</si>
  <si>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</si>
  <si>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</si>
  <si>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</si>
  <si>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</si>
  <si>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</si>
  <si>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</si>
  <si>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</si>
  <si>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</si>
  <si>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</si>
  <si>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</si>
  <si>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</si>
  <si>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</si>
  <si>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</si>
  <si>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</si>
  <si>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</si>
  <si>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</si>
  <si>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</si>
  <si>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</si>
  <si>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</si>
  <si>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</si>
  <si>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</si>
  <si>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</si>
  <si>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</si>
  <si>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</si>
  <si>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</si>
  <si>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</si>
  <si>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</si>
  <si>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</si>
  <si>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</si>
  <si>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</si>
  <si>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</si>
  <si>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</si>
  <si>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</si>
  <si>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</si>
  <si>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</si>
  <si>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</si>
  <si>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</si>
  <si>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</si>
  <si>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</si>
  <si>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</si>
  <si>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</si>
  <si>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</si>
  <si>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</si>
  <si>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</si>
  <si>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</si>
  <si>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</si>
  <si>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</si>
  <si>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</si>
  <si>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</si>
  <si>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</si>
  <si>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</si>
  <si>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</si>
  <si>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</si>
  <si>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</si>
  <si>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</si>
  <si>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</si>
  <si>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</si>
  <si>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</si>
  <si>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</si>
  <si>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</si>
  <si>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</si>
  <si>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</si>
  <si>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</si>
  <si>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</si>
  <si>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</si>
  <si>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</si>
  <si>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</si>
  <si>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</si>
  <si>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</si>
  <si>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</si>
  <si>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</si>
  <si>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</si>
  <si>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</si>
  <si>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</si>
  <si>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</si>
  <si>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</si>
  <si>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</si>
  <si>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</si>
  <si>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</si>
  <si>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</si>
  <si>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</si>
  <si>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</si>
  <si>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</si>
  <si>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</si>
  <si>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</si>
  <si>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</si>
  <si>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</si>
  <si>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</si>
  <si>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</si>
  <si>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</si>
  <si>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</si>
  <si>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</si>
  <si>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</si>
  <si>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</si>
  <si>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</si>
  <si>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</si>
  <si>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</si>
  <si>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</si>
  <si>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</si>
  <si>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</si>
  <si>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</si>
  <si>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</si>
  <si>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</si>
  <si>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</si>
  <si>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</si>
  <si>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</si>
  <si>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</si>
  <si>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</si>
  <si>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</si>
  <si>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</si>
  <si>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</si>
  <si>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</si>
  <si>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</si>
  <si>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</si>
  <si>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</si>
  <si>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</si>
  <si>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</si>
  <si>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</si>
  <si>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</si>
  <si>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</si>
  <si>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</si>
  <si>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</si>
  <si>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</si>
  <si>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</si>
  <si>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</si>
  <si>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</si>
  <si>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</si>
  <si>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</si>
  <si>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</si>
  <si>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</si>
  <si>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</si>
  <si>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</si>
  <si>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</si>
  <si>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</si>
  <si>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</si>
  <si>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</si>
  <si>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</si>
  <si>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</si>
  <si>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</si>
  <si>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</si>
  <si>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</si>
  <si>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</si>
  <si>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</si>
  <si>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</si>
  <si>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</si>
  <si>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</si>
  <si>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</si>
  <si>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</si>
  <si>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</si>
  <si>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</si>
  <si>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</si>
  <si>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</si>
  <si>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</si>
  <si>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</si>
  <si>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</si>
  <si>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</si>
  <si>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</si>
  <si>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</si>
  <si>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</si>
  <si>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</si>
  <si>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</si>
  <si>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</si>
  <si>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</si>
  <si>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</si>
  <si>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</si>
  <si>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</si>
  <si>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</si>
  <si>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</si>
  <si>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</si>
  <si>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</si>
  <si>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</si>
  <si>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</si>
  <si>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</si>
  <si>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</si>
  <si>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</si>
  <si>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</si>
  <si>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</si>
  <si>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</si>
  <si>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</si>
  <si>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</si>
  <si>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</si>
  <si>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</si>
  <si>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</si>
  <si>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</si>
  <si>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</si>
  <si>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</si>
  <si>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</si>
  <si>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</si>
  <si>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</si>
  <si>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</si>
  <si>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</si>
  <si>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</si>
  <si>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</si>
  <si>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</si>
  <si>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</si>
  <si>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</si>
  <si>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</si>
  <si>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</si>
  <si>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</si>
  <si>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</si>
  <si>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</si>
  <si>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</si>
  <si>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</si>
  <si>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</si>
  <si>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</si>
  <si>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</si>
  <si>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</si>
  <si>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</si>
  <si>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</si>
  <si>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</si>
  <si>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</si>
  <si>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</si>
  <si>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</si>
  <si>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</si>
  <si>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</si>
  <si>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</si>
  <si>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</si>
  <si>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</si>
  <si>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</si>
  <si>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</si>
  <si>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</si>
  <si>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</si>
  <si>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</si>
  <si>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</si>
  <si>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</si>
  <si>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</si>
  <si>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</si>
  <si>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</si>
  <si>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</si>
  <si>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</si>
  <si>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</si>
  <si>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</si>
  <si>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</si>
  <si>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</si>
  <si>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</si>
  <si>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</si>
  <si>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</si>
  <si>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</si>
  <si>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</si>
  <si>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</si>
  <si>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</si>
  <si>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</si>
  <si>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</si>
  <si>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</si>
  <si>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</si>
  <si>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</si>
  <si>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</si>
  <si>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</si>
  <si>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</si>
  <si>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</si>
  <si>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</si>
  <si>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</si>
  <si>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</si>
  <si>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</si>
  <si>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</si>
  <si>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</si>
  <si>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</si>
  <si>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</si>
  <si>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</si>
  <si>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</si>
  <si>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</si>
  <si>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</si>
  <si>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</si>
  <si>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</si>
  <si>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</si>
  <si>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</si>
  <si>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</si>
  <si>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</si>
  <si>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</si>
  <si>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</si>
  <si>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</si>
  <si>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</si>
  <si>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</si>
  <si>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</si>
  <si>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</si>
  <si>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</si>
  <si>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</si>
  <si>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</si>
  <si>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</si>
  <si>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</si>
  <si>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</si>
  <si>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</si>
  <si>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</si>
  <si>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</si>
  <si>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</si>
  <si>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</si>
  <si>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</si>
  <si>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</si>
  <si>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</si>
  <si>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</si>
  <si>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</si>
  <si>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</si>
  <si>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</si>
  <si>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</si>
  <si>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</si>
  <si>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</si>
  <si>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</si>
  <si>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</si>
  <si>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</si>
  <si>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</si>
  <si>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</si>
  <si>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</si>
  <si>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</si>
  <si>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</si>
  <si>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</si>
  <si>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</si>
  <si>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</si>
  <si>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</si>
  <si>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</si>
  <si>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</si>
  <si>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</si>
  <si>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</si>
  <si>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</si>
  <si>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</si>
  <si>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</si>
  <si>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</si>
  <si>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</si>
  <si>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</si>
  <si>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</si>
  <si>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</si>
  <si>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</si>
  <si>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</si>
  <si>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</si>
  <si>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</si>
  <si>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</si>
  <si>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</si>
  <si>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</si>
  <si>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</si>
  <si>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</si>
  <si>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</si>
  <si>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</si>
  <si>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</si>
  <si>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</si>
  <si>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</si>
  <si>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</si>
  <si>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</si>
  <si>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</si>
  <si>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</si>
  <si>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</si>
  <si>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</si>
  <si>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</si>
  <si>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</si>
  <si>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</si>
  <si>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</si>
  <si>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</si>
  <si>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</si>
  <si>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</si>
  <si>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</si>
  <si>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</si>
  <si>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</si>
  <si>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</si>
  <si>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</si>
  <si>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</si>
  <si>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</si>
  <si>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</si>
  <si>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</si>
  <si>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</si>
  <si>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</si>
  <si>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</si>
  <si>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</si>
  <si>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</si>
  <si>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</si>
  <si>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</si>
  <si>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</si>
  <si>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</si>
  <si>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</si>
  <si>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</si>
  <si>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</si>
  <si>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</si>
  <si>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</si>
  <si>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</si>
  <si>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</si>
  <si>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</si>
  <si>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</si>
  <si>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</si>
  <si>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</si>
  <si>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</si>
  <si>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</si>
  <si>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</si>
  <si>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</si>
  <si>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</si>
  <si>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</si>
  <si>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</si>
  <si>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</si>
  <si>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</si>
  <si>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</si>
  <si>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</si>
  <si>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</si>
  <si>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</si>
  <si>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</si>
  <si>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</si>
  <si>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</si>
  <si>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</si>
  <si>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</si>
  <si>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</si>
  <si>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</si>
  <si>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</si>
  <si>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</si>
  <si>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</si>
  <si>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</si>
  <si>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</si>
  <si>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</si>
  <si>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</si>
  <si>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</si>
  <si>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</si>
  <si>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</si>
  <si>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</si>
  <si>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</si>
  <si>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</si>
  <si>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</si>
  <si>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</si>
  <si>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</si>
  <si>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</si>
  <si>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</si>
  <si>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</si>
  <si>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</si>
  <si>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</si>
  <si>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</si>
  <si>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</si>
  <si>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</si>
  <si>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</si>
  <si>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</si>
  <si>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</si>
  <si>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</si>
  <si>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</si>
  <si>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</si>
  <si>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</si>
  <si>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</si>
  <si>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</si>
  <si>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</si>
  <si>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</si>
  <si>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</si>
  <si>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</si>
  <si>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</si>
  <si>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</si>
  <si>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</si>
  <si>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</si>
  <si>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</si>
  <si>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</si>
  <si>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</si>
  <si>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</si>
  <si>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</si>
  <si>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</si>
  <si>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</si>
  <si>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</si>
  <si>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</si>
  <si>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</si>
  <si>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</si>
  <si>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</si>
  <si>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</si>
  <si>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</si>
  <si>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</si>
  <si>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</si>
  <si>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</si>
  <si>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</si>
  <si>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</si>
  <si>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</si>
  <si>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</si>
  <si>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</si>
  <si>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</si>
  <si>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</si>
  <si>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</si>
  <si>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</si>
  <si>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</si>
  <si>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</si>
  <si>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</si>
  <si>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</si>
  <si>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</si>
  <si>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</si>
  <si>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</si>
  <si>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</si>
  <si>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</si>
  <si>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</si>
  <si>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</si>
  <si>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</si>
  <si>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</si>
  <si>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</si>
  <si>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</si>
  <si>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</si>
  <si>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</si>
  <si>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</si>
  <si>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</si>
  <si>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</si>
  <si>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</si>
  <si>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</si>
  <si>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</si>
  <si>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</si>
  <si>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</si>
  <si>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</si>
  <si>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</si>
  <si>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</si>
  <si>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</si>
  <si>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</si>
  <si>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</si>
  <si>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</si>
  <si>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</si>
  <si>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</si>
  <si>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</si>
  <si>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</si>
  <si>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</si>
  <si>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</si>
  <si>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</si>
  <si>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</si>
  <si>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</si>
  <si>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</si>
  <si>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</si>
  <si>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</si>
  <si>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</si>
  <si>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</si>
  <si>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</si>
  <si>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</si>
  <si>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</si>
  <si>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</si>
  <si>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</si>
  <si>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</si>
  <si>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</si>
  <si>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</si>
  <si>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</si>
  <si>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</si>
  <si>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</si>
  <si>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</si>
  <si>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</si>
  <si>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</si>
  <si>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</si>
  <si>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</si>
  <si>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</si>
  <si>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</si>
  <si>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</si>
  <si>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</si>
  <si>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</si>
  <si>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</si>
  <si>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</si>
  <si>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</si>
  <si>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</si>
  <si>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</si>
  <si>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</si>
  <si>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</si>
  <si>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</si>
  <si>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</si>
  <si>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</si>
  <si>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</si>
  <si>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</si>
  <si>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</si>
  <si>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</si>
  <si>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</si>
  <si>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</si>
  <si>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</si>
  <si>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</si>
  <si>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</si>
  <si>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</si>
  <si>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</si>
  <si>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</si>
  <si>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</si>
  <si>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</si>
  <si>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</si>
  <si>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</si>
  <si>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</si>
  <si>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</si>
  <si>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</si>
  <si>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</si>
  <si>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</si>
  <si>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</si>
  <si>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</si>
  <si>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</si>
  <si>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</si>
  <si>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</si>
  <si>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</si>
  <si>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</si>
  <si>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</si>
  <si>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</si>
  <si>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</si>
  <si>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</si>
  <si>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</si>
  <si>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</si>
  <si>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</si>
  <si>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</si>
  <si>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</si>
  <si>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</si>
  <si>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</si>
  <si>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</si>
  <si>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</si>
  <si>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</si>
  <si>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</si>
  <si>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</si>
  <si>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</si>
  <si>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</si>
  <si>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</si>
  <si>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</si>
  <si>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</si>
  <si>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</si>
  <si>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</si>
  <si>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</si>
  <si>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</si>
  <si>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</si>
  <si>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</si>
  <si>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</si>
  <si>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</si>
  <si>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</si>
  <si>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</si>
  <si>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</si>
  <si>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</si>
  <si>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</si>
  <si>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</si>
  <si>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</si>
  <si>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</si>
  <si>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</si>
  <si>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</si>
  <si>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</si>
  <si>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</si>
  <si>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</si>
  <si>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</si>
  <si>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</si>
  <si>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</si>
  <si>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</si>
  <si>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</si>
  <si>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</si>
  <si>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</si>
  <si>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</si>
  <si>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</si>
  <si>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</si>
  <si>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</si>
  <si>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</si>
  <si>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</si>
  <si>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</si>
  <si>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</si>
  <si>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</si>
  <si>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</si>
  <si>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</si>
  <si>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</si>
  <si>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</si>
  <si>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</si>
  <si>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</si>
  <si>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</si>
  <si>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</si>
  <si>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</si>
  <si>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</si>
  <si>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</si>
  <si>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</si>
  <si>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</si>
  <si>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</si>
  <si>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</si>
  <si>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</si>
  <si>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</si>
  <si>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</si>
  <si>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</si>
  <si>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</si>
  <si>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</si>
  <si>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</si>
  <si>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</si>
  <si>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</si>
  <si>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</si>
  <si>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</si>
  <si>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</si>
  <si>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</si>
  <si>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</si>
  <si>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</si>
  <si>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</si>
  <si>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</si>
  <si>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</si>
  <si>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</si>
  <si>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</si>
  <si>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</si>
  <si>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</si>
  <si>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</si>
  <si>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</si>
  <si>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</si>
  <si>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</si>
  <si>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</si>
  <si>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</si>
  <si>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</si>
  <si>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</si>
  <si>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</si>
  <si>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</si>
  <si>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</si>
  <si>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</si>
  <si>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</si>
  <si>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</si>
  <si>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</si>
  <si>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</si>
  <si>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</si>
  <si>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</si>
  <si>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</si>
  <si>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</si>
  <si>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</si>
  <si>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</si>
  <si>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</si>
  <si>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</si>
  <si>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</si>
  <si>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</si>
  <si>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</si>
  <si>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</si>
  <si>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</si>
  <si>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</si>
  <si>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</si>
  <si>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</si>
  <si>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</si>
  <si>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</si>
  <si>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</si>
  <si>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</si>
  <si>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</si>
  <si>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</si>
  <si>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</si>
  <si>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</si>
  <si>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</si>
  <si>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</si>
  <si>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</si>
  <si>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</si>
  <si>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</si>
  <si>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</si>
  <si>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</si>
  <si>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</si>
  <si>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</si>
  <si>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</si>
  <si>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</si>
  <si>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</si>
  <si>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</si>
  <si>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</si>
  <si>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</si>
  <si>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</si>
  <si>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</si>
  <si>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</si>
  <si>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</si>
  <si>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</si>
  <si>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</si>
  <si>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</si>
  <si>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</si>
  <si>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</si>
  <si>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</si>
  <si>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</si>
  <si>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</si>
  <si>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</si>
  <si>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</si>
  <si>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</si>
  <si>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</si>
  <si>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</si>
  <si>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</si>
  <si>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</si>
  <si>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</si>
  <si>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</si>
  <si>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</si>
  <si>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</si>
  <si>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</si>
  <si>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</si>
  <si>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</si>
  <si>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</si>
  <si>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</si>
  <si>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</si>
  <si>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</si>
  <si>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</si>
  <si>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</si>
  <si>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</si>
  <si>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</si>
  <si>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</si>
  <si>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</si>
  <si>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</si>
  <si>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</si>
  <si>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</si>
  <si>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</si>
  <si>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</si>
  <si>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</si>
  <si>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</si>
  <si>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</si>
  <si>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</si>
  <si>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</si>
  <si>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</si>
  <si>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</si>
  <si>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</si>
  <si>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</si>
  <si>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</si>
  <si>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</si>
  <si>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</si>
  <si>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</si>
  <si>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</si>
  <si>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</si>
  <si>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</si>
  <si>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</si>
  <si>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</si>
  <si>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</si>
  <si>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</si>
  <si>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</si>
  <si>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</si>
  <si>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</si>
  <si>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</si>
  <si>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</si>
  <si>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</si>
  <si>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</si>
  <si>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</si>
  <si>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</si>
  <si>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</si>
  <si>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</si>
  <si>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</si>
  <si>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</si>
  <si>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</si>
  <si>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</si>
  <si>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</si>
  <si>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</si>
  <si>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</si>
  <si>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</si>
  <si>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</si>
  <si>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</si>
  <si>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</si>
  <si>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</si>
  <si>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</si>
  <si>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</si>
  <si>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</si>
  <si>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</si>
  <si>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</si>
  <si>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</si>
  <si>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</si>
  <si>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</si>
  <si>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</si>
  <si>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</si>
  <si>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</si>
  <si>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</si>
  <si>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</si>
  <si>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</si>
  <si>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</si>
  <si>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</si>
  <si>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</si>
  <si>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</si>
  <si>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</si>
  <si>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</si>
  <si>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</si>
  <si>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</si>
  <si>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</si>
  <si>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</si>
  <si>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</si>
  <si>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</si>
  <si>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</si>
  <si>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</si>
  <si>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</si>
  <si>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</si>
  <si>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</si>
  <si>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</si>
  <si>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</si>
  <si>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</si>
  <si>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</si>
  <si>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</si>
  <si>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</si>
  <si>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</si>
  <si>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</si>
  <si>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</si>
  <si>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</si>
  <si>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</si>
  <si>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</si>
  <si>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</si>
  <si>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</si>
  <si>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</si>
  <si>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</si>
  <si>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</si>
  <si>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</si>
  <si>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</si>
  <si>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</si>
  <si>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</si>
  <si>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</si>
  <si>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</si>
  <si>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</si>
  <si>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</si>
  <si>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</si>
  <si>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</si>
  <si>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</si>
  <si>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</si>
  <si>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</si>
  <si>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</si>
  <si>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</si>
  <si>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</si>
  <si>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</si>
  <si>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</si>
  <si>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</si>
  <si>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</si>
  <si>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</si>
  <si>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</si>
  <si>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</si>
  <si>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</si>
  <si>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</si>
  <si>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</si>
  <si>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</si>
  <si>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</si>
  <si>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</si>
  <si>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</si>
  <si>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</si>
  <si>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</si>
  <si>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</si>
  <si>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</si>
  <si>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</si>
  <si>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</si>
  <si>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</si>
  <si>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</si>
  <si>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</si>
  <si>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</si>
  <si>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</si>
  <si>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</si>
  <si>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</si>
  <si>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</si>
  <si>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</si>
  <si>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</si>
  <si>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</si>
  <si>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</si>
  <si>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</si>
  <si>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</si>
  <si>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</si>
  <si>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</si>
  <si>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</si>
  <si>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</si>
  <si>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</si>
  <si>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</si>
  <si>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</si>
  <si>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</si>
  <si>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</si>
  <si>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</si>
  <si>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</si>
  <si>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</si>
  <si>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</si>
  <si>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</si>
  <si>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</si>
  <si>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</si>
  <si>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</si>
  <si>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</si>
  <si>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</si>
  <si>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</si>
  <si>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</si>
  <si>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</si>
  <si>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</si>
  <si>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</si>
  <si>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</si>
  <si>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</si>
  <si>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</si>
  <si>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</si>
  <si>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</si>
  <si>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</si>
  <si>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</si>
  <si>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</si>
  <si>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</si>
  <si>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</si>
  <si>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</si>
  <si>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</si>
  <si>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</si>
  <si>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</si>
  <si>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</si>
  <si>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</si>
  <si>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</si>
  <si>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</si>
  <si>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</si>
  <si>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</si>
  <si>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</si>
  <si>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</si>
  <si>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</si>
  <si>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</si>
  <si>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</si>
  <si>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</si>
  <si>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</si>
  <si>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</si>
  <si>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</si>
  <si>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</si>
  <si>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</si>
  <si>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</si>
  <si>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</si>
  <si>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</si>
  <si>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</si>
  <si>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</si>
  <si>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</si>
  <si>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</si>
  <si>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</si>
  <si>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</si>
  <si>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</si>
  <si>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</si>
  <si>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</si>
  <si>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</si>
  <si>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</si>
  <si>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</si>
  <si>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</si>
  <si>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</si>
  <si>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</si>
  <si>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</si>
  <si>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</si>
  <si>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</si>
  <si>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</si>
  <si>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</si>
  <si>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</si>
  <si>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</si>
  <si>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</si>
  <si>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</si>
  <si>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</si>
  <si>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</si>
  <si>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</si>
  <si>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</si>
  <si>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</si>
  <si>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</si>
  <si>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</si>
  <si>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</si>
  <si>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</si>
  <si>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</si>
  <si>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</si>
  <si>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</si>
  <si>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</si>
  <si>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</si>
  <si>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</si>
  <si>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</si>
  <si>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</si>
  <si>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</si>
  <si>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</si>
  <si>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</si>
  <si>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</si>
  <si>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</si>
  <si>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</si>
  <si>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</si>
  <si>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</si>
  <si>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</si>
  <si>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</si>
  <si>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</si>
  <si>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</si>
  <si>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</si>
  <si>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</si>
  <si>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</si>
  <si>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</si>
  <si>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</si>
  <si>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</si>
  <si>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</si>
  <si>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</si>
  <si>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</si>
  <si>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</si>
  <si>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</si>
  <si>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</si>
  <si>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</si>
  <si>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</si>
  <si>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</si>
  <si>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</si>
  <si>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</si>
  <si>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</si>
  <si>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</si>
  <si>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</si>
  <si>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</si>
  <si>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</si>
  <si>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</si>
  <si>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</si>
  <si>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</si>
  <si>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</si>
  <si>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</si>
  <si>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</si>
  <si>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</si>
  <si>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</si>
  <si>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</si>
  <si>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</si>
  <si>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</si>
  <si>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</si>
  <si>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</si>
  <si>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</si>
  <si>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</si>
  <si>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</si>
  <si>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</si>
  <si>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</si>
  <si>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</si>
  <si>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</si>
  <si>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</si>
  <si>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</si>
  <si>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</si>
  <si>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</si>
  <si>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</si>
  <si>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</si>
  <si>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</si>
  <si>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</si>
  <si>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</si>
  <si>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</si>
  <si>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</si>
  <si>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</si>
  <si>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</si>
  <si>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</si>
  <si>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</si>
  <si>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</si>
  <si>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</si>
  <si>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</si>
  <si>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</si>
  <si>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</si>
  <si>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</si>
  <si>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</si>
  <si>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</si>
  <si>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</si>
  <si>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</si>
  <si>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</si>
  <si>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</si>
  <si>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</si>
  <si>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</si>
  <si>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</si>
  <si>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</si>
  <si>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</si>
  <si>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</si>
  <si>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</si>
  <si>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</si>
  <si>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</si>
  <si>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</si>
  <si>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</si>
  <si>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</si>
  <si>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</si>
  <si>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</si>
  <si>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</si>
  <si>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</si>
  <si>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</si>
  <si>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</si>
  <si>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</si>
  <si>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</si>
  <si>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</si>
  <si>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</si>
  <si>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</si>
  <si>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</si>
  <si>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</si>
  <si>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</si>
  <si>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</si>
  <si>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</si>
  <si>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</si>
  <si>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</si>
  <si>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</si>
  <si>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</si>
  <si>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</si>
  <si>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</si>
  <si>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</si>
  <si>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</si>
  <si>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</si>
  <si>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</si>
  <si>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</si>
  <si>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</si>
  <si>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</si>
  <si>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</si>
  <si>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</si>
  <si>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</si>
  <si>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</si>
  <si>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</si>
  <si>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</si>
  <si>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</si>
  <si>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</si>
  <si>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</si>
  <si>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</si>
  <si>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</si>
  <si>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</si>
  <si>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</si>
  <si>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</si>
  <si>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</si>
  <si>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</si>
  <si>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</si>
  <si>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</si>
  <si>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</si>
  <si>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</si>
  <si>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</si>
  <si>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</si>
  <si>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</si>
  <si>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</si>
  <si>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</si>
  <si>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</si>
  <si>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</si>
  <si>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</si>
  <si>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</si>
  <si>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</si>
  <si>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</si>
  <si>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</si>
  <si>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</si>
  <si>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</si>
  <si>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</si>
  <si>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</si>
  <si>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</si>
  <si>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</si>
  <si>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</si>
  <si>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</si>
  <si>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</si>
  <si>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</si>
  <si>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</si>
  <si>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</si>
  <si>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</si>
  <si>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</si>
  <si>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</si>
  <si>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</si>
  <si>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</si>
  <si>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</si>
  <si>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</si>
  <si>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</si>
  <si>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</si>
  <si>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</si>
  <si>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</si>
  <si>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</si>
  <si>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</si>
  <si>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</si>
  <si>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</si>
  <si>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</si>
  <si>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</si>
  <si>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</si>
  <si>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</si>
  <si>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</si>
  <si>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</si>
  <si>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</si>
  <si>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</si>
  <si>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</si>
  <si>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</si>
  <si>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</si>
  <si>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</si>
  <si>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</si>
  <si>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</si>
  <si>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</si>
  <si>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</si>
  <si>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</si>
  <si>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</si>
  <si>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</si>
  <si>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</si>
  <si>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</si>
  <si>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</si>
  <si>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</si>
  <si>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</si>
  <si>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</si>
  <si>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</si>
  <si>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</si>
  <si>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</si>
  <si>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</si>
  <si>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</si>
  <si>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</si>
  <si>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</si>
  <si>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</si>
  <si>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</si>
  <si>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</si>
  <si>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</si>
  <si>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</si>
  <si>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</si>
  <si>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</si>
  <si>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</si>
  <si>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</si>
  <si>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</si>
  <si>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</si>
  <si>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</si>
  <si>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</si>
  <si>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</si>
  <si>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</si>
  <si>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</si>
  <si>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</si>
  <si>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</si>
  <si>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</si>
  <si>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</si>
  <si>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</si>
  <si>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</si>
  <si>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</si>
  <si>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</si>
  <si>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</si>
  <si>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</si>
  <si>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</si>
  <si>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</si>
  <si>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</si>
  <si>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</si>
  <si>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</si>
  <si>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</si>
  <si>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</si>
  <si>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</si>
  <si>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</si>
  <si>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</si>
  <si>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</si>
  <si>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</si>
  <si>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</si>
  <si>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</si>
  <si>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</si>
  <si>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</si>
  <si>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</si>
  <si>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</si>
  <si>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</si>
  <si>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</si>
  <si>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</si>
  <si>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</si>
  <si>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</si>
  <si>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</si>
  <si>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</si>
  <si>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</si>
  <si>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</si>
  <si>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</si>
  <si>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</si>
  <si>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</si>
  <si>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</si>
  <si>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</si>
  <si>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</si>
  <si>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</si>
  <si>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</si>
  <si>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</si>
  <si>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</si>
  <si>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</si>
  <si>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</si>
  <si>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</si>
  <si>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</si>
  <si>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</si>
  <si>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</si>
  <si>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</si>
  <si>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</si>
  <si>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</si>
  <si>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</si>
  <si>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</si>
  <si>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</si>
  <si>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</si>
  <si>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</si>
  <si>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</si>
  <si>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</si>
  <si>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</si>
  <si>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</si>
  <si>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</si>
  <si>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</si>
  <si>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</si>
  <si>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</si>
  <si>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</si>
  <si>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</si>
  <si>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</si>
  <si>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</si>
  <si>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</si>
  <si>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</si>
  <si>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</si>
  <si>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</si>
  <si>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</si>
  <si>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</si>
  <si>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</si>
  <si>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</si>
  <si>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</si>
  <si>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</si>
  <si>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</si>
  <si>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</si>
  <si>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</si>
  <si>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</si>
  <si>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</si>
  <si>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</si>
  <si>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</si>
  <si>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</si>
  <si>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</si>
  <si>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</si>
  <si>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</si>
  <si>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</si>
  <si>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</si>
  <si>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</si>
  <si>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</si>
  <si>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</si>
  <si>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</si>
  <si>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</si>
  <si>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</si>
  <si>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</si>
  <si>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</si>
  <si>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</si>
  <si>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</si>
  <si>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</si>
  <si>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</si>
  <si>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</si>
  <si>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</si>
  <si>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</si>
  <si>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</si>
  <si>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</si>
  <si>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</si>
  <si>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</si>
  <si>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</si>
  <si>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</si>
  <si>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</si>
  <si>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</si>
  <si>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</si>
  <si>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</si>
  <si>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</si>
  <si>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</si>
  <si>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</si>
  <si>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</si>
  <si>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</si>
  <si>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</si>
  <si>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</si>
  <si>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</si>
  <si>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</si>
  <si>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</si>
  <si>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</si>
  <si>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</si>
  <si>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</si>
  <si>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</si>
  <si>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</si>
  <si>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</si>
  <si>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</si>
  <si>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</si>
  <si>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</si>
  <si>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</si>
  <si>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</si>
  <si>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</si>
  <si>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</si>
  <si>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</si>
  <si>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</si>
  <si>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</si>
  <si>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</si>
  <si>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</si>
  <si>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</si>
  <si>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</si>
  <si>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</si>
  <si>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</si>
  <si>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</si>
  <si>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</si>
  <si>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</si>
  <si>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</si>
  <si>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</si>
  <si>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</si>
  <si>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</si>
  <si>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</si>
  <si>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</si>
  <si>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</si>
  <si>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</si>
  <si>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</si>
  <si>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</si>
  <si>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</si>
  <si>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</si>
  <si>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</si>
  <si>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</si>
  <si>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</si>
  <si>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</si>
  <si>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</si>
  <si>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</si>
  <si>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</si>
  <si>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</si>
  <si>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</si>
  <si>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</si>
  <si>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</si>
  <si>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</si>
  <si>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</si>
  <si>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</si>
  <si>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</si>
  <si>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</si>
  <si>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</si>
  <si>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</si>
  <si>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</si>
  <si>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</si>
  <si>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</si>
  <si>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</si>
  <si>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</si>
  <si>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</si>
  <si>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</si>
  <si>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</si>
  <si>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</si>
  <si>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</si>
  <si>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</si>
  <si>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</si>
  <si>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</si>
  <si>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</si>
  <si>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</si>
  <si>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</si>
  <si>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</si>
  <si>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</si>
  <si>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</si>
  <si>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</si>
  <si>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</si>
  <si>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</si>
  <si>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</si>
  <si>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</si>
  <si>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</si>
  <si>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</si>
  <si>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</si>
  <si>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</si>
  <si>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</si>
  <si>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</si>
  <si>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</si>
  <si>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</si>
  <si>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</si>
  <si>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</si>
  <si>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</si>
  <si>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</si>
  <si>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</si>
  <si>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</si>
  <si>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</si>
  <si>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</si>
  <si>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</si>
  <si>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</si>
  <si>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</si>
  <si>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</si>
  <si>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</si>
  <si>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</si>
  <si>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</si>
  <si>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</si>
  <si>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</si>
  <si>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</si>
  <si>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</si>
  <si>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</si>
  <si>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</si>
  <si>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</si>
  <si>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</si>
  <si>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</si>
  <si>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</si>
  <si>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</si>
  <si>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</si>
  <si>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</si>
  <si>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</si>
  <si>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</si>
  <si>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</si>
  <si>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</si>
  <si>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</si>
  <si>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</si>
  <si>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</si>
  <si>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</si>
  <si>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</si>
  <si>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</si>
  <si>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</si>
  <si>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</si>
  <si>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</si>
  <si>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</si>
  <si>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</si>
  <si>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</si>
  <si>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</si>
  <si>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</si>
  <si>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</si>
  <si>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</si>
  <si>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</si>
  <si>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</si>
  <si>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</si>
  <si>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</si>
  <si>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</si>
  <si>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</si>
  <si>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</si>
  <si>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</si>
  <si>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</si>
  <si>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</si>
  <si>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</si>
  <si>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</si>
  <si>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</si>
  <si>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</si>
  <si>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</si>
  <si>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</si>
  <si>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</si>
  <si>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</si>
  <si>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</si>
  <si>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</si>
  <si>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</si>
  <si>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</si>
  <si>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</si>
  <si>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</si>
  <si>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</si>
  <si>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</si>
  <si>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</si>
  <si>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</si>
  <si>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</si>
  <si>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</si>
  <si>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</si>
  <si>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</si>
  <si>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</si>
  <si>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</si>
  <si>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</si>
  <si>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</si>
  <si>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</si>
  <si>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</si>
  <si>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</si>
  <si>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</si>
  <si>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</si>
  <si>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</si>
  <si>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</si>
  <si>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</si>
  <si>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</si>
  <si>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</si>
  <si>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</si>
  <si>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</si>
  <si>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</si>
  <si>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</si>
  <si>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</si>
  <si>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</si>
  <si>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</si>
  <si>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</si>
  <si>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</si>
  <si>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</si>
  <si>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</si>
  <si>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</si>
  <si>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</si>
  <si>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</si>
  <si>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</si>
  <si>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</si>
  <si>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</si>
  <si>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</si>
  <si>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</si>
  <si>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</si>
  <si>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</si>
  <si>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</si>
  <si>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</si>
  <si>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</si>
  <si>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</si>
  <si>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</si>
  <si>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</si>
  <si>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</si>
  <si>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</si>
  <si>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</si>
  <si>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</si>
  <si>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</si>
  <si>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</si>
  <si>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</si>
  <si>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</si>
  <si>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</si>
  <si>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</si>
  <si>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</si>
  <si>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</si>
  <si>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</si>
  <si>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</si>
  <si>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</si>
  <si>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</si>
  <si>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</si>
  <si>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</si>
  <si>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</si>
  <si>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</si>
  <si>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</si>
  <si>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</si>
  <si>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</si>
  <si>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</si>
  <si>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</si>
  <si>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</si>
  <si>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</si>
  <si>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</si>
  <si>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</si>
  <si>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</si>
  <si>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</si>
  <si>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</si>
  <si>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</si>
  <si>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</si>
  <si>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</si>
  <si>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</si>
  <si>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</si>
  <si>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</si>
  <si>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</si>
  <si>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</si>
  <si>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</si>
  <si>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</si>
  <si>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</si>
  <si>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</si>
  <si>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</si>
  <si>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</si>
  <si>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</si>
  <si>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</si>
  <si>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</si>
  <si>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</si>
  <si>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</si>
  <si>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</si>
  <si>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</si>
  <si>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</si>
  <si>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</si>
  <si>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</si>
  <si>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</si>
  <si>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</si>
  <si>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</si>
  <si>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</si>
  <si>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</si>
  <si>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</si>
  <si>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</si>
  <si>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</si>
  <si>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</si>
  <si>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</si>
  <si>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</si>
  <si>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</si>
  <si>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</si>
  <si>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</si>
  <si>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</si>
  <si>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</si>
  <si>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</si>
  <si>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</si>
  <si>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</si>
  <si>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</si>
  <si>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</si>
  <si>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</si>
  <si>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</si>
  <si>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</si>
  <si>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</si>
  <si>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</si>
  <si>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</si>
  <si>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</si>
  <si>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</si>
  <si>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</si>
  <si>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</si>
  <si>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</si>
  <si>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</si>
  <si>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</si>
  <si>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</si>
  <si>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</si>
  <si>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</si>
  <si>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</si>
  <si>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</si>
  <si>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</si>
  <si>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</si>
  <si>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</si>
  <si>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</si>
  <si>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</si>
  <si>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</si>
  <si>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</si>
  <si>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</si>
  <si>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</si>
  <si>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</si>
  <si>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</si>
  <si>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</si>
  <si>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</si>
  <si>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</si>
  <si>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</si>
  <si>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</si>
  <si>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</si>
  <si>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</si>
  <si>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</si>
  <si>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</si>
  <si>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</si>
  <si>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</si>
  <si>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</si>
  <si>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</si>
  <si>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</si>
  <si>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</si>
  <si>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</si>
  <si>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</si>
  <si>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</si>
  <si>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</si>
  <si>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</si>
  <si>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</si>
  <si>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</si>
  <si>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</si>
  <si>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</si>
  <si>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</si>
  <si>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</si>
  <si>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</si>
  <si>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</si>
  <si>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</si>
  <si>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</si>
  <si>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</si>
  <si>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</si>
  <si>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</si>
  <si>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</si>
  <si>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</si>
  <si>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</si>
  <si>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</si>
  <si>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</si>
  <si>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</si>
  <si>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</si>
  <si>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</si>
  <si>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</si>
  <si>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</si>
  <si>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</si>
  <si>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</si>
  <si>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</si>
  <si>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</si>
  <si>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</si>
  <si>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</si>
  <si>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</si>
  <si>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</si>
  <si>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</si>
  <si>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</si>
  <si>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</si>
  <si>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</si>
  <si>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</si>
  <si>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</si>
  <si>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</si>
  <si>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</si>
  <si>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</si>
  <si>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</si>
  <si>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</si>
  <si>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</si>
  <si>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</si>
  <si>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</si>
  <si>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</si>
  <si>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</si>
  <si>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</si>
  <si>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</si>
  <si>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</si>
  <si>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</si>
  <si>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</si>
  <si>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</si>
  <si>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</si>
  <si>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</si>
  <si>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</si>
  <si>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</si>
  <si>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</si>
  <si>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</si>
  <si>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</si>
  <si>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</si>
  <si>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</si>
  <si>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</si>
  <si>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</si>
  <si>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</si>
  <si>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</si>
  <si>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</si>
  <si>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</si>
  <si>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</si>
  <si>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</si>
  <si>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</si>
  <si>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</si>
  <si>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</si>
  <si>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</si>
  <si>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</si>
  <si>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</si>
  <si>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</si>
  <si>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</si>
  <si>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</si>
  <si>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</si>
  <si>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</si>
  <si>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</si>
  <si>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</si>
  <si>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</si>
  <si>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</si>
  <si>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</si>
  <si>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</si>
  <si>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</si>
  <si>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</si>
  <si>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</si>
  <si>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</si>
  <si>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</si>
  <si>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</si>
  <si>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</si>
  <si>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</si>
  <si>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</si>
  <si>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</si>
  <si>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</si>
  <si>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</si>
  <si>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</si>
  <si>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</si>
  <si>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</si>
  <si>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</si>
  <si>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</si>
  <si>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</si>
  <si>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</si>
  <si>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</si>
  <si>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</si>
  <si>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</si>
  <si>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</si>
  <si>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</si>
  <si>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</si>
  <si>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</si>
  <si>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</si>
  <si>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</si>
  <si>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</si>
  <si>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</si>
  <si>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</si>
  <si>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</si>
  <si>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</si>
  <si>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</si>
  <si>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</si>
  <si>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</si>
  <si>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</si>
  <si>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</si>
  <si>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</si>
  <si>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</si>
  <si>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</si>
  <si>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</si>
  <si>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</si>
  <si>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</si>
  <si>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</si>
  <si>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</si>
  <si>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</si>
  <si>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</si>
  <si>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</si>
  <si>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</si>
  <si>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</si>
  <si>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</si>
  <si>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</si>
  <si>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</si>
  <si>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</si>
  <si>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</si>
  <si>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</si>
  <si>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</si>
  <si>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</si>
  <si>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</si>
  <si>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</si>
  <si>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</si>
  <si>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</si>
  <si>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</si>
  <si>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</si>
  <si>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</si>
  <si>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</si>
  <si>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</si>
  <si>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</si>
  <si>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</si>
  <si>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</si>
  <si>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</si>
  <si>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</si>
  <si>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</si>
  <si>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</si>
  <si>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</si>
  <si>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</si>
  <si>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</si>
  <si>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</si>
  <si>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</si>
  <si>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</si>
  <si>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</si>
  <si>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</si>
  <si>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</si>
  <si>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</si>
  <si>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</si>
  <si>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</si>
  <si>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</si>
  <si>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</si>
  <si>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</si>
  <si>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</si>
  <si>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</si>
  <si>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</si>
  <si>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</si>
  <si>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</si>
  <si>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</si>
  <si>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</si>
  <si>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</si>
  <si>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</si>
  <si>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</si>
  <si>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</si>
  <si>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</si>
  <si>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</si>
  <si>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</si>
  <si>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</si>
  <si>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</si>
  <si>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</si>
  <si>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</si>
  <si>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</si>
  <si>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</si>
  <si>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</si>
  <si>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</si>
  <si>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</si>
  <si>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</si>
  <si>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</si>
  <si>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</si>
  <si>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</si>
  <si>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</si>
  <si>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</si>
  <si>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</si>
  <si>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</si>
  <si>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</si>
  <si>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</si>
  <si>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</si>
  <si>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</si>
  <si>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</si>
  <si>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</si>
  <si>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</si>
  <si>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</si>
  <si>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</si>
  <si>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</si>
  <si>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</si>
  <si>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</si>
  <si>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</si>
  <si>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</si>
  <si>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</si>
  <si>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</si>
  <si>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</si>
  <si>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</si>
  <si>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</si>
  <si>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</si>
  <si>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</si>
  <si>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</si>
  <si>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</si>
  <si>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</si>
  <si>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</si>
  <si>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</si>
  <si>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</si>
  <si>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</si>
  <si>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</si>
  <si>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</si>
  <si>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</si>
  <si>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</si>
  <si>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</si>
  <si>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</si>
  <si>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</si>
  <si>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</si>
  <si>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</si>
  <si>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</si>
  <si>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</si>
  <si>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</si>
  <si>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</si>
  <si>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</si>
  <si>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</si>
  <si>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</si>
  <si>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</si>
  <si>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</si>
  <si>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</si>
  <si>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</si>
  <si>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</si>
  <si>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</si>
  <si>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</si>
  <si>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</si>
  <si>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</si>
  <si>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</si>
  <si>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</si>
  <si>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</si>
  <si>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</si>
  <si>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</si>
  <si>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</si>
  <si>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</si>
  <si>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</si>
  <si>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</si>
  <si>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</si>
  <si>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</si>
  <si>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</si>
  <si>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</si>
  <si>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</si>
  <si>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</si>
  <si>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</si>
  <si>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</si>
  <si>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</si>
  <si>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</si>
  <si>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</si>
  <si>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</si>
  <si>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</si>
  <si>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</si>
  <si>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</si>
  <si>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</si>
  <si>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</si>
  <si>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</si>
  <si>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</si>
  <si>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</si>
  <si>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</si>
  <si>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</si>
  <si>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</si>
  <si>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</si>
  <si>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</si>
  <si>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</si>
  <si>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</si>
  <si>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</si>
  <si>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</si>
  <si>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</si>
  <si>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</si>
  <si>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</si>
  <si>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</si>
  <si>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</si>
  <si>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</si>
  <si>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</si>
  <si>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</si>
  <si>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</si>
  <si>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</si>
  <si>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</si>
  <si>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</si>
  <si>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</si>
  <si>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</si>
  <si>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</si>
  <si>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</si>
  <si>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</si>
  <si>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</si>
  <si>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</si>
  <si>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</si>
  <si>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</si>
  <si>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</si>
  <si>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</si>
  <si>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</si>
  <si>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</si>
  <si>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</si>
  <si>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</si>
  <si>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</si>
  <si>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</si>
  <si>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</si>
  <si>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</si>
  <si>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</si>
  <si>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</si>
  <si>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</si>
  <si>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</si>
  <si>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</si>
  <si>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</si>
  <si>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</si>
  <si>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</si>
  <si>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</si>
  <si>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</si>
  <si>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</si>
  <si>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</si>
  <si>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</si>
  <si>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</si>
  <si>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</si>
  <si>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</si>
  <si>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</si>
  <si>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</si>
  <si>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</si>
  <si>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</si>
  <si>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</si>
  <si>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</si>
  <si>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</si>
  <si>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</si>
  <si>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</si>
  <si>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</si>
  <si>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</si>
  <si>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</si>
  <si>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</si>
  <si>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</si>
  <si>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</si>
  <si>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</si>
  <si>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</si>
  <si>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</si>
  <si>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</si>
  <si>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</si>
  <si>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</si>
  <si>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</si>
  <si>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</si>
  <si>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</si>
  <si>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</si>
  <si>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</si>
  <si>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</si>
  <si>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</si>
  <si>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</si>
  <si>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</si>
  <si>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</si>
  <si>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</si>
  <si>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</si>
  <si>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</si>
  <si>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</si>
  <si>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</si>
  <si>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</si>
  <si>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</si>
  <si>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</si>
  <si>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</si>
  <si>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</si>
  <si>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</si>
  <si>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</si>
  <si>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</si>
  <si>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</si>
  <si>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</si>
  <si>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</si>
  <si>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</si>
  <si>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</si>
  <si>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</si>
  <si>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</si>
  <si>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</si>
  <si>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</si>
  <si>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</si>
  <si>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</si>
  <si>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</si>
  <si>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</si>
  <si>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</si>
  <si>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</si>
  <si>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</si>
  <si>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</si>
  <si>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</si>
  <si>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</si>
  <si>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</si>
  <si>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</si>
  <si>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</si>
  <si>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</si>
  <si>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</si>
  <si>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</si>
  <si>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</si>
  <si>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</si>
  <si>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</si>
  <si>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</si>
  <si>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</si>
  <si>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</si>
  <si>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</si>
  <si>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</si>
  <si>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</si>
  <si>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</si>
  <si>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</si>
  <si>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</si>
  <si>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</si>
  <si>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</si>
  <si>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</si>
  <si>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</si>
  <si>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</si>
  <si>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</si>
  <si>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</si>
  <si>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</si>
  <si>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</si>
  <si>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</si>
  <si>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</si>
  <si>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</si>
  <si>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</si>
  <si>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</si>
  <si>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</si>
  <si>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</si>
  <si>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</si>
  <si>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</si>
  <si>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</si>
  <si>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</si>
  <si>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</si>
  <si>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</si>
  <si>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</si>
  <si>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</si>
  <si>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</si>
  <si>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</si>
  <si>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</si>
  <si>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</si>
  <si>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</si>
  <si>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</si>
  <si>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</si>
  <si>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</si>
  <si>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</si>
  <si>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</si>
  <si>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</si>
  <si>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</si>
  <si>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</si>
  <si>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</si>
  <si>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</si>
  <si>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</si>
  <si>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</si>
  <si>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</si>
  <si>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</si>
  <si>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</si>
  <si>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</si>
  <si>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</si>
  <si>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</si>
  <si>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</si>
  <si>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</si>
  <si>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</si>
  <si>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</si>
  <si>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</si>
  <si>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</si>
  <si>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</si>
  <si>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</si>
  <si>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</si>
  <si>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</si>
  <si>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</si>
  <si>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</si>
  <si>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</si>
  <si>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</si>
  <si>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</si>
  <si>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</si>
  <si>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</si>
  <si>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</si>
  <si>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</si>
  <si>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</si>
  <si>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</si>
  <si>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</si>
  <si>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</si>
  <si>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</si>
  <si>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</si>
  <si>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</si>
  <si>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</si>
  <si>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</si>
  <si>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</si>
  <si>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</si>
  <si>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</si>
  <si>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</si>
  <si>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</si>
  <si>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</si>
  <si>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</si>
  <si>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</si>
  <si>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</si>
  <si>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</si>
  <si>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</si>
  <si>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</si>
  <si>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</si>
  <si>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</si>
  <si>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</si>
  <si>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</si>
  <si>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</si>
  <si>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</si>
  <si>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</si>
  <si>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</si>
  <si>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</si>
  <si>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</si>
  <si>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</si>
  <si>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</si>
  <si>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</si>
  <si>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</si>
  <si>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</si>
  <si>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</si>
  <si>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</si>
  <si>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</si>
  <si>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</si>
  <si>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</si>
  <si>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</si>
  <si>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</si>
  <si>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</si>
  <si>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</si>
  <si>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</si>
  <si>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</si>
  <si>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</si>
  <si>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</si>
  <si>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</si>
  <si>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</si>
  <si>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</si>
  <si>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</si>
  <si>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</si>
  <si>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</si>
  <si>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</si>
  <si>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</si>
  <si>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</si>
  <si>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</si>
  <si>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</si>
  <si>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</si>
  <si>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</si>
  <si>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</si>
  <si>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</si>
  <si>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</si>
  <si>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</si>
  <si>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</si>
  <si>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</si>
  <si>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</si>
  <si>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</si>
  <si>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</si>
  <si>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</si>
  <si>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</si>
  <si>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</si>
  <si>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</si>
  <si>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</si>
  <si>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</si>
  <si>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</si>
  <si>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</si>
  <si>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</si>
  <si>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</si>
  <si>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</si>
  <si>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</si>
  <si>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</si>
  <si>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</si>
  <si>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</si>
  <si>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</si>
  <si>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</si>
  <si>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</si>
  <si>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</si>
  <si>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</si>
  <si>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</si>
  <si>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</si>
  <si>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</si>
  <si>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</si>
  <si>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</si>
  <si>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</si>
  <si>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</si>
  <si>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</si>
  <si>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</si>
  <si>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</si>
  <si>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</si>
  <si>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</si>
  <si>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</si>
  <si>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</si>
  <si>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</si>
  <si>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</si>
  <si>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</si>
  <si>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</si>
  <si>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</si>
  <si>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</si>
  <si>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</si>
  <si>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</si>
  <si>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</si>
  <si>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</si>
  <si>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</si>
  <si>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</si>
  <si>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</si>
  <si>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</si>
  <si>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</si>
  <si>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</si>
  <si>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</si>
  <si>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</si>
  <si>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</si>
  <si>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</si>
  <si>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</si>
  <si>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</si>
  <si>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</si>
  <si>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</si>
  <si>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</si>
  <si>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</si>
  <si>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</si>
  <si>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</si>
  <si>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</si>
  <si>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</si>
  <si>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</si>
  <si>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</si>
  <si>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</si>
  <si>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</si>
  <si>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</si>
  <si>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</si>
  <si>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</si>
  <si>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</si>
  <si>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</si>
  <si>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</si>
  <si>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</si>
  <si>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</si>
  <si>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</si>
  <si>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</si>
  <si>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</si>
  <si>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</si>
  <si>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</si>
  <si>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</si>
  <si>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</si>
  <si>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</si>
  <si>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</si>
  <si>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</si>
  <si>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</si>
  <si>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</si>
  <si>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</si>
  <si>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</si>
  <si>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</si>
  <si>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</si>
  <si>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</si>
  <si>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</si>
  <si>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</si>
  <si>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</si>
  <si>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</si>
  <si>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</si>
  <si>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</si>
  <si>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</si>
  <si>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</si>
  <si>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</si>
  <si>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</si>
  <si>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</si>
  <si>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</si>
  <si>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</si>
  <si>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</si>
  <si>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</si>
  <si>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</si>
  <si>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</si>
  <si>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</si>
  <si>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</si>
  <si>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</si>
  <si>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</si>
  <si>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</si>
  <si>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</si>
  <si>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</si>
  <si>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</si>
  <si>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</si>
  <si>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</si>
  <si>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</si>
  <si>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</si>
  <si>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</si>
  <si>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</si>
  <si>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</si>
  <si>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</si>
  <si>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</si>
  <si>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</si>
  <si>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</si>
  <si>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</si>
  <si>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</si>
  <si>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</si>
  <si>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</si>
  <si>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</si>
  <si>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</si>
  <si>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</si>
  <si>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</si>
  <si>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</si>
  <si>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</si>
  <si>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</si>
  <si>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</si>
  <si>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</si>
  <si>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</si>
  <si>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</si>
  <si>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</si>
  <si>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</si>
  <si>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</si>
  <si>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</si>
  <si>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</si>
  <si>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</si>
  <si>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</si>
  <si>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</si>
  <si>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</si>
  <si>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</si>
  <si>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</si>
  <si>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</si>
  <si>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</si>
  <si>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</si>
  <si>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</si>
  <si>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</si>
  <si>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</si>
  <si>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</si>
  <si>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</si>
  <si>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</si>
  <si>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</si>
  <si>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</si>
  <si>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</si>
  <si>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</si>
  <si>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</si>
  <si>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</si>
  <si>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</si>
  <si>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</si>
  <si>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</si>
  <si>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</si>
  <si>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</si>
  <si>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</si>
  <si>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</si>
  <si>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</si>
  <si>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</si>
  <si>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</si>
  <si>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</si>
  <si>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</si>
  <si>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</si>
  <si>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</si>
  <si>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</si>
  <si>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</si>
  <si>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</si>
  <si>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</si>
  <si>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</si>
  <si>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</si>
  <si>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</si>
  <si>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</si>
  <si>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</si>
  <si>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</si>
  <si>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</si>
  <si>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</si>
  <si>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</si>
  <si>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</si>
  <si>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</si>
  <si>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</si>
  <si>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</si>
  <si>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</si>
  <si>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</si>
  <si>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</si>
  <si>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</si>
  <si>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</si>
  <si>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</si>
  <si>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</si>
  <si>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</si>
  <si>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</si>
  <si>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</si>
  <si>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</si>
  <si>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</si>
  <si>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</si>
  <si>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</si>
  <si>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</si>
  <si>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</si>
  <si>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</si>
  <si>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</si>
  <si>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</si>
  <si>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</si>
  <si>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</si>
  <si>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</si>
  <si>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</si>
  <si>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</si>
  <si>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</si>
  <si>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</si>
  <si>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</si>
  <si>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</si>
  <si>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</si>
  <si>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</si>
  <si>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</si>
  <si>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</si>
  <si>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</si>
  <si>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</si>
  <si>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</si>
  <si>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</si>
  <si>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</si>
  <si>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</si>
  <si>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</si>
  <si>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</si>
  <si>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</si>
  <si>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</si>
  <si>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</si>
  <si>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</si>
  <si>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</si>
  <si>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</si>
  <si>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</si>
  <si>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</si>
  <si>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</si>
  <si>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</si>
  <si>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</si>
  <si>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</si>
  <si>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</si>
  <si>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</si>
  <si>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</si>
  <si>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</si>
  <si>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</si>
  <si>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</si>
  <si>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</si>
  <si>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</si>
  <si>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</si>
  <si>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</si>
  <si>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</si>
  <si>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</si>
  <si>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</si>
  <si>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</si>
  <si>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</si>
  <si>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</si>
  <si>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</si>
  <si>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</si>
  <si>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</si>
  <si>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</si>
  <si>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</si>
  <si>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</si>
  <si>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</si>
  <si>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</si>
  <si>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</si>
  <si>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</si>
  <si>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</si>
  <si>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</si>
  <si>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</si>
  <si>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</si>
  <si>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</si>
  <si>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</si>
  <si>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</si>
  <si>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</si>
  <si>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</si>
  <si>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</si>
  <si>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</si>
  <si>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</si>
  <si>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</si>
  <si>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</si>
  <si>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</si>
  <si>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</si>
  <si>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</si>
  <si>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</si>
  <si>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</si>
  <si>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</si>
  <si>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</si>
  <si>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</si>
  <si>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</si>
  <si>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</si>
  <si>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</si>
  <si>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</si>
  <si>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</si>
  <si>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</si>
  <si>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</si>
  <si>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</si>
  <si>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</si>
  <si>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</si>
  <si>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</si>
  <si>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</si>
  <si>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</si>
  <si>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</si>
  <si>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</si>
  <si>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</si>
  <si>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</si>
  <si>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</si>
  <si>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</si>
  <si>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</si>
  <si>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</si>
  <si>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</si>
  <si>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</si>
  <si>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</si>
  <si>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</si>
  <si>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</si>
  <si>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</si>
  <si>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</si>
  <si>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</si>
  <si>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</si>
  <si>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</si>
  <si>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</si>
  <si>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</si>
  <si>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</si>
  <si>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</si>
  <si>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</si>
  <si>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</si>
  <si>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</si>
  <si>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</si>
  <si>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</si>
  <si>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</si>
  <si>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</si>
  <si>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</si>
  <si>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</si>
  <si>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</si>
  <si>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</si>
  <si>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</si>
  <si>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</si>
  <si>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</si>
  <si>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</si>
  <si>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</si>
  <si>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</si>
  <si>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</si>
  <si>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</si>
  <si>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</si>
  <si>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</si>
  <si>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</si>
  <si>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</si>
  <si>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</si>
  <si>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</si>
  <si>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</si>
  <si>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</si>
  <si>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</si>
  <si>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</si>
  <si>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</si>
  <si>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</si>
  <si>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</si>
  <si>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</si>
  <si>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</si>
  <si>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</si>
  <si>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</si>
  <si>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</si>
  <si>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</si>
  <si>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</si>
  <si>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</si>
  <si>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</si>
  <si>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</si>
  <si>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</si>
  <si>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</si>
  <si>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</si>
  <si>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</si>
  <si>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</si>
  <si>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</si>
  <si>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</si>
  <si>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</si>
  <si>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</si>
  <si>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</si>
  <si>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</si>
  <si>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</si>
  <si>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</si>
  <si>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</si>
  <si>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</si>
  <si>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</si>
  <si>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</si>
  <si>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</si>
  <si>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</si>
  <si>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</si>
  <si>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</si>
  <si>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</si>
  <si>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</si>
  <si>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</si>
  <si>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</si>
  <si>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</si>
  <si>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</si>
  <si>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</si>
  <si>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</si>
  <si>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</si>
  <si>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</si>
  <si>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</si>
  <si>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</si>
  <si>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</si>
  <si>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</si>
  <si>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</si>
  <si>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</si>
  <si>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</si>
  <si>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</si>
  <si>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</si>
  <si>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</si>
  <si>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</si>
  <si>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</si>
  <si>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</si>
  <si>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</si>
  <si>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</si>
  <si>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</si>
  <si>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</si>
  <si>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</si>
  <si>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</si>
  <si>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</si>
  <si>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</si>
  <si>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</si>
  <si>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</si>
  <si>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</si>
  <si>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</si>
  <si>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</si>
  <si>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</si>
  <si>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</si>
  <si>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</si>
  <si>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</si>
  <si>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</si>
  <si>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</si>
  <si>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</si>
  <si>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</si>
  <si>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</si>
  <si>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</si>
  <si>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</si>
  <si>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</si>
  <si>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</si>
  <si>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</si>
  <si>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</si>
  <si>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</si>
  <si>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</si>
  <si>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</si>
  <si>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</si>
  <si>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</si>
  <si>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</si>
  <si>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</si>
  <si>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</si>
  <si>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</si>
  <si>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</si>
  <si>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</si>
  <si>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</si>
  <si>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</si>
  <si>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</si>
  <si>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</si>
  <si>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</si>
  <si>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</si>
  <si>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</si>
  <si>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</si>
  <si>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</si>
  <si>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</si>
  <si>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</si>
  <si>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</si>
  <si>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</si>
  <si>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</si>
  <si>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</si>
  <si>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</si>
  <si>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</si>
  <si>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</si>
  <si>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</si>
  <si>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</si>
  <si>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</si>
  <si>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</si>
  <si>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</si>
  <si>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</si>
  <si>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</si>
  <si>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</si>
  <si>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</si>
  <si>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</si>
  <si>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</si>
  <si>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</si>
  <si>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</si>
  <si>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</si>
  <si>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</si>
  <si>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</si>
  <si>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</si>
  <si>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</si>
  <si>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</si>
  <si>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</si>
  <si>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</si>
  <si>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</si>
  <si>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</si>
  <si>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</si>
  <si>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</si>
  <si>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</si>
  <si>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</si>
  <si>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</si>
  <si>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</si>
  <si>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</si>
  <si>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</si>
  <si>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</si>
  <si>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</si>
  <si>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</si>
  <si>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</si>
  <si>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</si>
  <si>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</si>
  <si>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</si>
  <si>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</si>
  <si>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</si>
  <si>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</si>
  <si>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</si>
  <si>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</si>
  <si>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</si>
  <si>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</si>
  <si>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</si>
  <si>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</si>
  <si>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</si>
  <si>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</si>
  <si>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</si>
  <si>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</si>
  <si>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</si>
  <si>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</si>
  <si>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</si>
  <si>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</si>
  <si>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</si>
  <si>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</si>
  <si>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</si>
  <si>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</si>
  <si>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</si>
  <si>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</si>
  <si>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</si>
  <si>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</si>
  <si>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</si>
  <si>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</si>
  <si>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</si>
  <si>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</si>
  <si>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</si>
  <si>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</si>
  <si>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</si>
  <si>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</si>
  <si>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</si>
  <si>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</si>
  <si>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</si>
  <si>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</si>
  <si>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</si>
  <si>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</si>
  <si>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</si>
  <si>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</si>
  <si>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</si>
  <si>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</si>
  <si>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</si>
  <si>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</si>
  <si>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</si>
  <si>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</si>
  <si>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</si>
  <si>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</si>
  <si>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</si>
  <si>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</si>
  <si>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</si>
  <si>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</si>
  <si>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</si>
  <si>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</si>
  <si>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</si>
  <si>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</si>
  <si>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</si>
  <si>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</si>
  <si>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</si>
  <si>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</si>
  <si>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</si>
  <si>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</si>
  <si>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</si>
  <si>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</si>
  <si>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</si>
  <si>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</si>
  <si>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</si>
  <si>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</si>
  <si>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</si>
  <si>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</si>
  <si>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</si>
  <si>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</si>
  <si>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</si>
  <si>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</si>
  <si>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</si>
  <si>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</si>
  <si>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</si>
  <si>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</si>
  <si>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</si>
  <si>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</si>
  <si>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</si>
  <si>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</si>
  <si>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</si>
  <si>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</si>
  <si>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</si>
  <si>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</si>
  <si>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</si>
  <si>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</si>
  <si>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</si>
  <si>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</si>
  <si>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</si>
  <si>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</si>
  <si>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</si>
  <si>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</si>
  <si>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</si>
  <si>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</si>
  <si>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</si>
  <si>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</si>
  <si>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</si>
  <si>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</si>
  <si>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</si>
  <si>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</si>
  <si>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</si>
  <si>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</si>
  <si>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</si>
  <si>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</si>
  <si>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</si>
  <si>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</si>
  <si>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</si>
  <si>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</si>
  <si>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</si>
  <si>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</si>
  <si>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</si>
  <si>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</si>
  <si>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</si>
  <si>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</si>
  <si>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</si>
  <si>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</si>
  <si>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</si>
  <si>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</si>
  <si>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</si>
  <si>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</si>
  <si>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</si>
  <si>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</si>
  <si>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</si>
  <si>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</si>
  <si>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</si>
  <si>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</si>
  <si>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</si>
  <si>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</si>
  <si>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</si>
  <si>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</si>
  <si>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</si>
  <si>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</si>
  <si>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</si>
  <si>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</si>
  <si>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</si>
  <si>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</si>
  <si>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</si>
  <si>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</si>
  <si>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</si>
  <si>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</si>
  <si>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</si>
  <si>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</si>
  <si>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</si>
  <si>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</si>
  <si>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</si>
  <si>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</si>
  <si>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</si>
  <si>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</si>
  <si>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</si>
  <si>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</si>
  <si>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</si>
  <si>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</si>
  <si>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</si>
  <si>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</si>
  <si>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</si>
  <si>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</si>
  <si>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</si>
  <si>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</si>
  <si>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</si>
  <si>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</si>
  <si>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</si>
  <si>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</si>
  <si>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</si>
  <si>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</si>
  <si>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</si>
  <si>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</si>
  <si>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</si>
  <si>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</si>
  <si>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</si>
  <si>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</si>
  <si>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</si>
  <si>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</si>
  <si>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</si>
  <si>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</si>
  <si>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</si>
  <si>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</si>
  <si>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</si>
  <si>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</si>
  <si>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</si>
  <si>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</si>
  <si>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</si>
  <si>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</si>
  <si>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</si>
  <si>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</si>
  <si>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</si>
  <si>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</si>
  <si>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</si>
  <si>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</si>
  <si>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</si>
  <si>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</si>
  <si>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</si>
  <si>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</si>
  <si>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</si>
  <si>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</si>
  <si>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</si>
  <si>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</si>
  <si>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</si>
  <si>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</si>
  <si>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</si>
  <si>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</si>
  <si>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</si>
  <si>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</si>
  <si>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</si>
  <si>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</si>
  <si>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</si>
  <si>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</si>
  <si>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</si>
  <si>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</si>
  <si>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</si>
  <si>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</si>
  <si>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</si>
  <si>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</si>
  <si>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</si>
  <si>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</si>
  <si>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</si>
  <si>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</si>
  <si>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</si>
  <si>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</si>
  <si>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</si>
  <si>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</si>
  <si>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</si>
  <si>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</si>
  <si>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</si>
  <si>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</si>
  <si>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</si>
  <si>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</si>
  <si>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</si>
  <si>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</si>
  <si>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</si>
  <si>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</si>
  <si>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</si>
  <si>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</si>
  <si>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</si>
  <si>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</si>
  <si>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</si>
  <si>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</si>
  <si>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</si>
  <si>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</si>
  <si>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</si>
  <si>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</si>
  <si>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</si>
  <si>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</si>
  <si>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</si>
  <si>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</si>
  <si>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</si>
  <si>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</si>
  <si>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</si>
  <si>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</si>
  <si>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</si>
  <si>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</si>
  <si>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</si>
  <si>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</si>
  <si>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</si>
  <si>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</si>
  <si>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</si>
  <si>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</si>
  <si>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</si>
  <si>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</si>
  <si>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</si>
  <si>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</si>
  <si>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</si>
  <si>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</si>
  <si>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</si>
  <si>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</si>
  <si>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</si>
  <si>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</si>
  <si>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</si>
  <si>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</si>
  <si>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</si>
  <si>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</si>
  <si>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</si>
  <si>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</si>
  <si>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</si>
  <si>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</si>
  <si>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</si>
  <si>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</si>
  <si>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</si>
  <si>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</si>
  <si>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</si>
  <si>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</si>
  <si>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</si>
  <si>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</si>
  <si>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</si>
  <si>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</si>
  <si>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</si>
  <si>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</si>
  <si>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</si>
  <si>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</si>
  <si>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</si>
  <si>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</si>
  <si>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</si>
  <si>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</si>
  <si>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</si>
  <si>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</si>
  <si>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</si>
  <si>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</si>
  <si>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</si>
  <si>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</si>
  <si>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</si>
  <si>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</si>
  <si>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</si>
  <si>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</si>
  <si>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</si>
  <si>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</si>
  <si>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</si>
  <si>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</si>
  <si>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</si>
  <si>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</si>
  <si>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</si>
  <si>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</si>
  <si>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</si>
  <si>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</si>
  <si>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</si>
  <si>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</si>
  <si>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</si>
  <si>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</si>
  <si>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</si>
  <si>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</si>
  <si>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</si>
  <si>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</si>
  <si>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</si>
  <si>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</si>
  <si>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</si>
  <si>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</si>
  <si>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</si>
  <si>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</si>
  <si>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</si>
  <si>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</si>
  <si>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</si>
  <si>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</si>
  <si>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</si>
  <si>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</si>
  <si>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</si>
  <si>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</si>
  <si>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</si>
  <si>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</si>
  <si>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</si>
  <si>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</si>
  <si>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</si>
  <si>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</si>
  <si>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</si>
  <si>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</si>
  <si>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</si>
  <si>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</si>
  <si>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</si>
  <si>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</si>
  <si>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</si>
  <si>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</si>
  <si>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</si>
  <si>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</si>
  <si>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</si>
  <si>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</si>
  <si>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</si>
  <si>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</si>
  <si>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</si>
  <si>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</si>
  <si>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</si>
  <si>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</si>
  <si>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</si>
  <si>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</si>
  <si>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</si>
  <si>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</si>
  <si>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</si>
  <si>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</si>
  <si>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</si>
  <si>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</si>
  <si>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</si>
  <si>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</si>
  <si>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</si>
  <si>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</si>
  <si>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</si>
  <si>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</si>
  <si>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</si>
  <si>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</si>
  <si>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</si>
  <si>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</si>
  <si>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</si>
  <si>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</si>
  <si>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</si>
  <si>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</si>
  <si>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</si>
  <si>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</si>
  <si>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</si>
  <si>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</si>
  <si>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</si>
  <si>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</si>
  <si>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</si>
  <si>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</si>
  <si>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</si>
  <si>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</si>
  <si>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</si>
  <si>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</si>
  <si>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</si>
  <si>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</si>
  <si>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</si>
  <si>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</si>
  <si>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</si>
  <si>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</si>
  <si>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</si>
  <si>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</si>
  <si>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</si>
  <si>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</si>
  <si>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</si>
  <si>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</si>
  <si>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</si>
  <si>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</si>
  <si>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</si>
  <si>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</si>
  <si>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</si>
  <si>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</si>
  <si>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</si>
  <si>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</si>
  <si>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</si>
  <si>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</si>
  <si>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</si>
  <si>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</si>
  <si>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</si>
  <si>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</si>
  <si>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</si>
  <si>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</si>
  <si>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</si>
  <si>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</si>
  <si>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</si>
  <si>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</si>
  <si>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</si>
  <si>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</si>
  <si>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</si>
  <si>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</si>
  <si>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</si>
  <si>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</si>
  <si>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</si>
  <si>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</si>
  <si>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</si>
  <si>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</si>
  <si>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</si>
  <si>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</si>
  <si>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</si>
  <si>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</si>
  <si>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</si>
  <si>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</si>
  <si>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</si>
  <si>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</si>
  <si>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</si>
  <si>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</si>
  <si>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</si>
  <si>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</si>
  <si>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</si>
  <si>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</si>
  <si>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</si>
  <si>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</si>
  <si>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</si>
  <si>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</si>
  <si>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</si>
  <si>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</si>
  <si>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</si>
  <si>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</si>
  <si>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</si>
  <si>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</si>
  <si>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</si>
  <si>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</si>
  <si>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</si>
  <si>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</si>
  <si>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</si>
  <si>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</si>
  <si>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</si>
  <si>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</si>
  <si>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</si>
  <si>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</si>
  <si>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</si>
  <si>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</si>
  <si>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</si>
  <si>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</si>
  <si>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</si>
  <si>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</si>
  <si>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</si>
  <si>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</si>
  <si>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</si>
  <si>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</si>
  <si>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</si>
  <si>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</si>
  <si>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</si>
  <si>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</si>
  <si>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</si>
  <si>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</si>
  <si>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</si>
  <si>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</si>
  <si>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</si>
  <si>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</si>
  <si>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</si>
  <si>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</si>
  <si>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</si>
  <si>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</si>
  <si>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</si>
  <si>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</si>
  <si>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</si>
  <si>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</si>
  <si>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</si>
  <si>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</si>
  <si>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</si>
  <si>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</si>
  <si>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</si>
  <si>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</si>
  <si>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</si>
  <si>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</si>
  <si>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</si>
  <si>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</si>
  <si>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</si>
  <si>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</si>
  <si>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</si>
  <si>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</si>
  <si>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</si>
  <si>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</si>
  <si>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</si>
  <si>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</si>
  <si>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</si>
  <si>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</si>
  <si>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</si>
  <si>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</si>
  <si>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</si>
  <si>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</si>
  <si>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</si>
  <si>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</si>
  <si>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</si>
  <si>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</si>
  <si>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</si>
  <si>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</si>
  <si>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</si>
  <si>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</si>
  <si>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</si>
  <si>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</si>
  <si>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</si>
  <si>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</si>
  <si>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</si>
  <si>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</si>
  <si>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</si>
  <si>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</si>
  <si>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</si>
  <si>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</si>
  <si>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</si>
  <si>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</si>
  <si>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</si>
  <si>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</si>
  <si>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</si>
  <si>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</si>
  <si>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</si>
  <si>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</si>
  <si>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</si>
  <si>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</si>
  <si>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</si>
  <si>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</si>
  <si>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</si>
  <si>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</si>
  <si>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</si>
  <si>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</si>
  <si>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</si>
  <si>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</si>
  <si>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</si>
  <si>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</si>
  <si>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</si>
  <si>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</si>
  <si>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</si>
  <si>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</si>
  <si>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</si>
  <si>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</si>
  <si>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</si>
  <si>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</si>
  <si>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</si>
  <si>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</si>
  <si>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</si>
  <si>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</si>
  <si>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</si>
  <si>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</si>
  <si>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</si>
  <si>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</si>
  <si>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</si>
  <si>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</si>
  <si>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</si>
  <si>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</si>
  <si>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</si>
  <si>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</si>
  <si>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</si>
  <si>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</si>
  <si>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</si>
  <si>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</si>
  <si>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</si>
  <si>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</si>
  <si>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</si>
  <si>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</si>
  <si>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</si>
  <si>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</si>
  <si>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</si>
  <si>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</si>
  <si>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</si>
  <si>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</si>
  <si>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</si>
  <si>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</si>
  <si>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</si>
  <si>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</si>
  <si>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</si>
  <si>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</si>
  <si>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</si>
  <si>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</si>
  <si>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</si>
  <si>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</si>
  <si>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</si>
  <si>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</si>
  <si>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</si>
  <si>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</si>
  <si>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</si>
  <si>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</si>
  <si>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</si>
  <si>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</si>
  <si>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</si>
  <si>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</si>
  <si>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</si>
  <si>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</si>
  <si>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</si>
  <si>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</si>
  <si>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</si>
  <si>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</si>
  <si>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</si>
  <si>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</si>
  <si>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</si>
  <si>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</si>
  <si>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</si>
  <si>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</si>
  <si>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</si>
  <si>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</si>
  <si>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</si>
  <si>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</si>
  <si>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</si>
  <si>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</si>
  <si>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</si>
  <si>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</si>
  <si>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</si>
  <si>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</si>
  <si>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</si>
  <si>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</si>
  <si>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</si>
  <si>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</si>
  <si>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</si>
  <si>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</si>
  <si>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</si>
  <si>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</si>
  <si>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</si>
  <si>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</si>
  <si>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</si>
  <si>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</si>
  <si>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</si>
  <si>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</si>
  <si>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</si>
  <si>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</si>
  <si>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</si>
  <si>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</si>
  <si>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</si>
  <si>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</si>
  <si>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</si>
  <si>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</si>
  <si>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</si>
  <si>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</si>
  <si>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</si>
  <si>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</si>
  <si>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</si>
  <si>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</si>
  <si>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</si>
  <si>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</si>
  <si>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</si>
  <si>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</si>
  <si>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</si>
  <si>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</si>
  <si>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</si>
  <si>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</si>
  <si>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</si>
  <si>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</si>
  <si>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</si>
  <si>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</si>
  <si>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</si>
  <si>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</si>
  <si>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</si>
  <si>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</si>
  <si>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</si>
  <si>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</si>
  <si>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</si>
  <si>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</si>
  <si>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</si>
  <si>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</si>
  <si>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</si>
  <si>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</si>
  <si>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</si>
  <si>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</si>
  <si>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</si>
  <si>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</si>
  <si>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</si>
  <si>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</si>
  <si>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</si>
  <si>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</si>
  <si>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</si>
  <si>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</si>
  <si>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</si>
  <si>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</si>
  <si>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</si>
  <si>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</si>
  <si>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</si>
  <si>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</si>
  <si>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</si>
  <si>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</si>
  <si>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</si>
  <si>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</si>
  <si>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</si>
  <si>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</si>
  <si>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</si>
  <si>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</si>
  <si>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</si>
  <si>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</si>
  <si>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</si>
  <si>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</si>
  <si>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</si>
  <si>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</si>
  <si>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</si>
  <si>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</si>
  <si>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</si>
  <si>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</si>
  <si>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</si>
  <si>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</si>
  <si>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</si>
  <si>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</si>
  <si>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</si>
  <si>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</si>
  <si>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</si>
  <si>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</si>
  <si>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</si>
  <si>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</si>
  <si>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</si>
  <si>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</si>
  <si>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</si>
  <si>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</si>
  <si>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</si>
  <si>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</si>
  <si>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</si>
  <si>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</si>
  <si>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</si>
  <si>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</si>
  <si>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</si>
  <si>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</si>
  <si>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</si>
  <si>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</si>
  <si>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</si>
  <si>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</si>
  <si>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</si>
  <si>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</si>
  <si>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</si>
  <si>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</si>
  <si>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</si>
  <si>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</si>
  <si>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</si>
  <si>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</si>
  <si>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</si>
  <si>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</si>
  <si>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</si>
  <si>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</si>
  <si>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</si>
  <si>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</si>
  <si>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</si>
  <si>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</si>
  <si>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</si>
  <si>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</si>
  <si>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</si>
  <si>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</si>
  <si>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</si>
  <si>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</si>
  <si>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</si>
  <si>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</si>
  <si>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</si>
  <si>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</si>
  <si>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</si>
  <si>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</si>
  <si>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</si>
  <si>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</si>
  <si>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</si>
  <si>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</si>
  <si>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</si>
  <si>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</si>
  <si>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</si>
  <si>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</si>
  <si>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</si>
  <si>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</si>
  <si>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</si>
  <si>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</si>
  <si>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</si>
  <si>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</si>
  <si>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</si>
  <si>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</si>
  <si>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</si>
  <si>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</si>
  <si>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</si>
  <si>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</si>
  <si>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</si>
  <si>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</si>
  <si>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</si>
  <si>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</si>
  <si>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</si>
  <si>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</si>
  <si>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</si>
  <si>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</si>
  <si>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</si>
  <si>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</si>
  <si>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</si>
  <si>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</si>
  <si>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</si>
  <si>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</si>
  <si>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</si>
  <si>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</si>
  <si>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</si>
  <si>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</si>
  <si>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</si>
  <si>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</si>
  <si>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</si>
  <si>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</si>
  <si>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</si>
  <si>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</si>
  <si>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</si>
  <si>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</si>
  <si>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</si>
  <si>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</si>
  <si>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</si>
  <si>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</si>
  <si>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</si>
  <si>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</si>
  <si>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</si>
  <si>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</si>
  <si>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</si>
  <si>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</si>
  <si>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</si>
  <si>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</si>
  <si>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</si>
  <si>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</si>
  <si>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</si>
  <si>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</si>
  <si>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</si>
  <si>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</si>
  <si>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</si>
  <si>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</si>
  <si>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</si>
  <si>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</si>
  <si>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</si>
  <si>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</si>
  <si>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</si>
  <si>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</si>
  <si>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</si>
  <si>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</si>
  <si>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</si>
  <si>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</si>
  <si>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</si>
  <si>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</si>
  <si>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</si>
  <si>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</si>
  <si>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</si>
  <si>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</si>
  <si>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</si>
  <si>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</si>
  <si>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</si>
  <si>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</si>
  <si>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</si>
  <si>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</si>
  <si>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</si>
  <si>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</si>
  <si>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</si>
  <si>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</si>
  <si>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</si>
  <si>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</si>
  <si>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</si>
  <si>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</si>
  <si>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</si>
  <si>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</si>
  <si>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</si>
  <si>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</si>
  <si>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</si>
  <si>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</si>
  <si>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</si>
  <si>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</si>
  <si>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</si>
  <si>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</si>
  <si>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</si>
  <si>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</si>
  <si>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</si>
  <si>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</si>
  <si>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</si>
  <si>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</si>
  <si>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</si>
  <si>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</si>
  <si>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</si>
  <si>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</si>
  <si>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</si>
  <si>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</si>
  <si>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</si>
  <si>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</si>
  <si>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</si>
  <si>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</si>
  <si>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</si>
  <si>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</si>
  <si>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</si>
  <si>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</si>
  <si>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</si>
  <si>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</si>
  <si>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</si>
  <si>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</si>
  <si>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</si>
  <si>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</si>
  <si>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</si>
  <si>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</si>
  <si>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</si>
  <si>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</si>
  <si>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</si>
  <si>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</si>
  <si>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</si>
  <si>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</si>
  <si>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</si>
  <si>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</si>
  <si>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</si>
  <si>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</si>
  <si>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</si>
  <si>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</si>
  <si>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</si>
  <si>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</si>
  <si>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</si>
  <si>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</si>
  <si>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</si>
  <si>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</si>
  <si>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</si>
  <si>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</si>
  <si>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</si>
  <si>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</si>
  <si>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</si>
  <si>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</si>
  <si>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</si>
  <si>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</si>
  <si>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</si>
  <si>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</si>
  <si>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</si>
  <si>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</si>
  <si>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</si>
  <si>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</si>
  <si>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</si>
  <si>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</si>
  <si>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</si>
  <si>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</si>
  <si>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</si>
  <si>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</si>
  <si>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</si>
  <si>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</si>
  <si>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</si>
  <si>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</si>
  <si>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</si>
  <si>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</si>
  <si>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</si>
  <si>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</si>
  <si>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</si>
  <si>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</si>
  <si>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</si>
  <si>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</si>
  <si>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</si>
  <si>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</si>
  <si>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</si>
  <si>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</si>
  <si>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</si>
  <si>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</si>
  <si>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</si>
  <si>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</si>
  <si>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</si>
  <si>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</si>
  <si>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</si>
  <si>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</si>
  <si>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</si>
  <si>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</si>
  <si>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</si>
  <si>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</si>
  <si>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</si>
  <si>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</si>
  <si>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</si>
  <si>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</si>
  <si>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</si>
  <si>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</si>
  <si>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</si>
  <si>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</si>
  <si>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</si>
  <si>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</si>
  <si>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</si>
  <si>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</si>
  <si>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</si>
  <si>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</si>
  <si>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</si>
  <si>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</si>
  <si>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</si>
  <si>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</si>
  <si>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</si>
  <si>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</si>
  <si>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</si>
  <si>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</si>
  <si>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</si>
  <si>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</si>
  <si>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</si>
  <si>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</si>
  <si>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</si>
  <si>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</si>
  <si>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</si>
  <si>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</si>
  <si>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</si>
  <si>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</si>
  <si>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</si>
  <si>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</si>
  <si>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</si>
  <si>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</si>
  <si>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</si>
  <si>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</si>
  <si>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</si>
  <si>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</si>
  <si>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</si>
  <si>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</si>
  <si>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</si>
  <si>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</si>
  <si>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</si>
  <si>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</si>
  <si>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</si>
  <si>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</si>
  <si>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</si>
  <si>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</si>
  <si>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</si>
  <si>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</si>
  <si>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</si>
  <si>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</si>
  <si>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</si>
  <si>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</si>
  <si>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</si>
  <si>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</si>
  <si>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</si>
  <si>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</si>
  <si>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</si>
  <si>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</si>
  <si>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</si>
  <si>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</si>
  <si>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</si>
  <si>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</si>
  <si>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</si>
  <si>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</si>
  <si>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</si>
  <si>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</si>
  <si>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</si>
  <si>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</si>
  <si>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</si>
  <si>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</si>
  <si>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</si>
  <si>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</si>
  <si>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</si>
  <si>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</si>
  <si>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</si>
  <si>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</si>
  <si>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</si>
  <si>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</si>
  <si>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</si>
  <si>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</si>
  <si>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</si>
  <si>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</si>
  <si>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</si>
  <si>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</si>
  <si>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</si>
  <si>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</si>
  <si>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</si>
  <si>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</si>
  <si>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</si>
  <si>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</si>
  <si>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</si>
  <si>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</si>
  <si>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</si>
  <si>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</si>
  <si>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</si>
  <si>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</si>
  <si>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</si>
  <si>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</si>
  <si>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</si>
  <si>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</si>
  <si>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</si>
  <si>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</si>
  <si>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</si>
  <si>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</si>
  <si>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</si>
  <si>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</si>
  <si>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</si>
  <si>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</si>
  <si>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</si>
  <si>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</si>
  <si>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</si>
  <si>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</si>
  <si>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</si>
  <si>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</si>
  <si>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</si>
  <si>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</si>
  <si>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</si>
  <si>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</si>
  <si>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</si>
  <si>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</si>
  <si>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</si>
  <si>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</si>
  <si>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</si>
  <si>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</si>
  <si>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</si>
  <si>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</si>
  <si>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</si>
  <si>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</si>
  <si>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</si>
  <si>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</si>
  <si>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</si>
  <si>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</si>
  <si>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</si>
  <si>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</si>
  <si>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</si>
  <si>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</si>
  <si>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</si>
  <si>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</si>
  <si>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</si>
  <si>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</si>
  <si>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</si>
  <si>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</si>
  <si>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</si>
  <si>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</si>
  <si>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</si>
  <si>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</si>
  <si>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</si>
  <si>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</si>
  <si>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</si>
  <si>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</si>
  <si>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</si>
  <si>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</si>
  <si>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</si>
  <si>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</si>
  <si>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</si>
  <si>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</si>
  <si>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</si>
  <si>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</si>
  <si>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</si>
  <si>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</si>
  <si>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</si>
  <si>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</si>
  <si>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</si>
  <si>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</si>
  <si>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</si>
  <si>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</si>
  <si>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</si>
  <si>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</si>
  <si>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</si>
  <si>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</si>
  <si>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</si>
  <si>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</si>
  <si>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</si>
  <si>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</si>
  <si>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</si>
  <si>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</si>
  <si>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</si>
  <si>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</si>
  <si>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</si>
  <si>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</si>
  <si>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</si>
  <si>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</si>
  <si>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</si>
  <si>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</si>
  <si>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</si>
  <si>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</si>
  <si>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</si>
  <si>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</si>
  <si>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</si>
  <si>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</si>
  <si>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</si>
  <si>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</si>
  <si>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</si>
  <si>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</si>
  <si>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</si>
  <si>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</si>
  <si>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</si>
  <si>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</si>
  <si>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</si>
  <si>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</si>
  <si>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</si>
  <si>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</si>
  <si>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</si>
  <si>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</si>
  <si>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</si>
  <si>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</si>
  <si>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</si>
  <si>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</si>
  <si>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</si>
  <si>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</si>
  <si>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</si>
  <si>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</si>
  <si>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</si>
  <si>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</si>
  <si>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</si>
  <si>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</si>
  <si>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</si>
  <si>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</si>
  <si>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</si>
  <si>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</si>
  <si>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</si>
  <si>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</si>
  <si>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</si>
  <si>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</si>
  <si>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</si>
  <si>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</si>
  <si>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</si>
  <si>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</si>
  <si>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</si>
  <si>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</si>
  <si>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</si>
  <si>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</si>
  <si>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</si>
  <si>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</si>
  <si>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</si>
  <si>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</si>
  <si>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</si>
  <si>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</si>
  <si>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</si>
  <si>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</si>
  <si>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</si>
  <si>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</si>
  <si>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</si>
  <si>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</si>
  <si>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</si>
  <si>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</si>
  <si>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</si>
  <si>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</si>
  <si>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</si>
  <si>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</si>
  <si>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</si>
  <si>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</si>
  <si>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</si>
  <si>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</si>
  <si>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</si>
  <si>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</si>
  <si>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</si>
  <si>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</si>
  <si>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</si>
  <si>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</si>
  <si>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</si>
  <si>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</si>
  <si>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</si>
  <si>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</si>
  <si>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</si>
  <si>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</si>
  <si>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</si>
  <si>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</si>
  <si>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</si>
  <si>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</si>
  <si>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</si>
  <si>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</si>
  <si>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</si>
  <si>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</si>
  <si>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</si>
  <si>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</si>
  <si>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</si>
  <si>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</si>
  <si>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</si>
  <si>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</si>
  <si>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</si>
  <si>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</si>
  <si>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</si>
  <si>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</si>
  <si>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</si>
  <si>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</si>
  <si>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</si>
  <si>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</si>
  <si>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</si>
  <si>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</si>
  <si>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</si>
  <si>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</si>
  <si>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</si>
  <si>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</si>
  <si>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</si>
  <si>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</si>
  <si>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</si>
  <si>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</si>
  <si>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</si>
  <si>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</si>
  <si>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</si>
  <si>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</si>
  <si>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</si>
  <si>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</si>
  <si>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</si>
  <si>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</si>
  <si>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</si>
  <si>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</si>
  <si>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</si>
  <si>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</si>
  <si>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</si>
  <si>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</si>
  <si>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</si>
  <si>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</si>
  <si>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</si>
  <si>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</si>
  <si>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</si>
  <si>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</si>
  <si>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</si>
  <si>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</si>
  <si>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</si>
  <si>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</si>
  <si>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</si>
  <si>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</si>
  <si>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</si>
  <si>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</si>
  <si>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</si>
  <si>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</si>
  <si>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</si>
  <si>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</si>
  <si>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</si>
  <si>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</si>
  <si>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</si>
  <si>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</si>
  <si>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</si>
  <si>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</si>
  <si>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</si>
  <si>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</si>
  <si>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</si>
  <si>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</si>
  <si>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</si>
  <si>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</si>
  <si>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</si>
  <si>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</si>
  <si>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</si>
  <si>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</si>
  <si>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</si>
  <si>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</si>
  <si>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</si>
  <si>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</si>
  <si>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</si>
  <si>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</si>
  <si>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</si>
  <si>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</si>
  <si>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</si>
  <si>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</si>
  <si>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</si>
  <si>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</si>
  <si>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</si>
  <si>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</si>
  <si>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</si>
  <si>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</si>
  <si>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</si>
  <si>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</si>
  <si>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</si>
  <si>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</si>
  <si>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</si>
  <si>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</si>
  <si>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</si>
  <si>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</si>
  <si>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</si>
  <si>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</si>
  <si>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</si>
  <si>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</si>
  <si>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</si>
  <si>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</si>
  <si>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</si>
  <si>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</si>
  <si>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</si>
  <si>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</si>
  <si>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</si>
  <si>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</si>
  <si>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</si>
  <si>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</si>
  <si>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</si>
  <si>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</si>
  <si>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</si>
  <si>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</si>
  <si>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</si>
  <si>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</si>
  <si>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</si>
  <si>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</si>
  <si>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</si>
  <si>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</si>
  <si>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</si>
  <si>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</si>
  <si>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</si>
  <si>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</si>
  <si>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</si>
  <si>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</si>
  <si>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</si>
  <si>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</si>
  <si>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</si>
  <si>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</si>
  <si>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</si>
  <si>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</si>
  <si>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</si>
  <si>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</si>
  <si>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</si>
  <si>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</si>
  <si>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</si>
  <si>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</si>
  <si>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</si>
  <si>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</si>
  <si>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</si>
  <si>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</si>
  <si>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</si>
  <si>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</si>
  <si>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</si>
  <si>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</si>
  <si>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</si>
  <si>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</si>
  <si>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</si>
  <si>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</si>
  <si>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</si>
  <si>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</si>
  <si>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</si>
  <si>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</si>
  <si>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</si>
  <si>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</si>
  <si>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</si>
  <si>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</si>
  <si>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</si>
  <si>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</si>
  <si>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</si>
  <si>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</si>
  <si>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</si>
  <si>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</si>
  <si>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</si>
  <si>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</si>
  <si>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</si>
  <si>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</si>
  <si>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</si>
  <si>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</si>
  <si>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</si>
  <si>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</si>
  <si>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</si>
  <si>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</si>
  <si>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</si>
  <si>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</si>
  <si>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</si>
  <si>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</si>
  <si>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</si>
  <si>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</si>
  <si>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</si>
  <si>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</si>
  <si>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</si>
  <si>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</si>
  <si>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</si>
  <si>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</si>
  <si>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</si>
  <si>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</si>
  <si>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</si>
  <si>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</si>
  <si>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</si>
  <si>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</si>
  <si>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</si>
  <si>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</si>
  <si>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</si>
  <si>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</si>
  <si>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</si>
  <si>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</si>
  <si>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</si>
  <si>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</si>
  <si>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</si>
  <si>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</si>
  <si>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</si>
  <si>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</si>
  <si>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</si>
  <si>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</si>
  <si>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</si>
  <si>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</si>
  <si>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</si>
  <si>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</si>
  <si>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</si>
  <si>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</si>
  <si>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</si>
  <si>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</si>
  <si>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</si>
  <si>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</si>
  <si>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</si>
  <si>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</si>
  <si>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</si>
  <si>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</si>
  <si>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</si>
  <si>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</si>
  <si>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</si>
  <si>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</si>
  <si>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</si>
  <si>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</si>
  <si>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</si>
  <si>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</si>
  <si>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</si>
  <si>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</si>
  <si>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</si>
  <si>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</si>
  <si>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</si>
  <si>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</si>
  <si>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</si>
  <si>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</si>
  <si>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</si>
  <si>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</si>
  <si>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</si>
  <si>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</si>
  <si>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</si>
  <si>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</si>
  <si>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</si>
  <si>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</si>
  <si>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</si>
  <si>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</si>
  <si>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</si>
  <si>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</si>
  <si>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</si>
  <si>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</si>
  <si>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</si>
  <si>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</si>
  <si>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</si>
  <si>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</si>
  <si>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</si>
  <si>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</si>
  <si>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</si>
  <si>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</si>
  <si>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</si>
  <si>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</si>
  <si>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</si>
  <si>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</si>
  <si>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</si>
  <si>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</si>
  <si>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</si>
  <si>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</si>
  <si>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</si>
  <si>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</si>
  <si>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</si>
  <si>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</si>
  <si>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</si>
  <si>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</si>
  <si>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</si>
  <si>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</si>
  <si>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</si>
  <si>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</si>
  <si>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</si>
  <si>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</si>
  <si>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</si>
  <si>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</si>
  <si>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</si>
  <si>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</si>
  <si>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</si>
  <si>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</si>
  <si>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</si>
  <si>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</si>
  <si>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</si>
  <si>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</si>
  <si>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</si>
  <si>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</si>
  <si>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</si>
  <si>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</si>
  <si>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</si>
  <si>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</si>
  <si>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</si>
  <si>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</si>
  <si>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</si>
  <si>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</si>
  <si>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</si>
  <si>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</si>
  <si>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</si>
  <si>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</si>
  <si>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</si>
  <si>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</si>
  <si>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</si>
  <si>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</si>
  <si>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</si>
  <si>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</si>
  <si>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</si>
  <si>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</si>
  <si>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</si>
  <si>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</si>
  <si>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</si>
  <si>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</si>
  <si>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</si>
  <si>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</si>
  <si>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</si>
  <si>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</si>
  <si>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</si>
  <si>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</si>
  <si>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</si>
  <si>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</si>
  <si>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</si>
  <si>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</si>
  <si>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</si>
  <si>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</si>
  <si>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</si>
  <si>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</si>
  <si>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</si>
  <si>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</si>
  <si>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</si>
  <si>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</si>
  <si>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</si>
  <si>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</si>
  <si>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</si>
  <si>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</si>
  <si>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</si>
  <si>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</si>
  <si>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</si>
  <si>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</si>
  <si>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</si>
  <si>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</si>
  <si>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</si>
  <si>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</si>
  <si>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</si>
  <si>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</si>
  <si>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</si>
  <si>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</si>
  <si>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</si>
  <si>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</si>
  <si>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</si>
  <si>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</si>
  <si>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</si>
  <si>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</si>
  <si>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</si>
  <si>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</si>
  <si>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</si>
  <si>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</si>
  <si>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</si>
  <si>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</si>
  <si>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</si>
  <si>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</si>
  <si>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</si>
  <si>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</si>
  <si>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</si>
  <si>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</si>
  <si>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</si>
  <si>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</si>
  <si>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</si>
  <si>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</si>
  <si>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</si>
  <si>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</si>
  <si>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</si>
  <si>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</si>
  <si>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</si>
  <si>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</si>
  <si>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</si>
  <si>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</si>
  <si>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</si>
  <si>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</si>
  <si>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</si>
  <si>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</si>
  <si>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</si>
  <si>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</si>
  <si>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</si>
  <si>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</si>
  <si>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</si>
  <si>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</si>
  <si>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</si>
  <si>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</si>
  <si>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</si>
  <si>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</si>
  <si>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</si>
  <si>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</si>
  <si>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</si>
  <si>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</si>
  <si>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</si>
  <si>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</si>
  <si>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</si>
  <si>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</si>
  <si>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</si>
  <si>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</si>
  <si>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</si>
  <si>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</si>
  <si>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</si>
  <si>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</si>
  <si>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</si>
  <si>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</si>
  <si>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</si>
  <si>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</si>
  <si>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</si>
  <si>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</si>
  <si>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</si>
  <si>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</si>
  <si>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</si>
  <si>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</si>
  <si>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</si>
  <si>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</si>
  <si>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</si>
  <si>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</si>
  <si>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</si>
  <si>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</si>
  <si>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</si>
  <si>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</si>
  <si>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</si>
  <si>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</si>
  <si>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</si>
  <si>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</si>
  <si>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</si>
  <si>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</si>
  <si>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</si>
  <si>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</si>
  <si>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</si>
  <si>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</si>
  <si>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</si>
  <si>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</si>
  <si>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</si>
  <si>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</si>
  <si>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</si>
  <si>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</si>
  <si>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</si>
  <si>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</si>
  <si>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</si>
  <si>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</si>
  <si>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</si>
  <si>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</si>
  <si>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</si>
  <si>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</si>
  <si>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</si>
  <si>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</si>
  <si>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</si>
  <si>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</si>
  <si>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</si>
  <si>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</si>
  <si>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</si>
  <si>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</si>
  <si>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</si>
  <si>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</si>
  <si>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</si>
  <si>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</si>
  <si>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</si>
  <si>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</si>
  <si>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</si>
  <si>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</si>
  <si>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</si>
  <si>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</si>
  <si>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</si>
  <si>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</si>
  <si>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</si>
  <si>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</si>
  <si>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</si>
  <si>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</si>
  <si>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</si>
  <si>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</si>
  <si>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</si>
  <si>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</si>
  <si>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</si>
  <si>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</si>
  <si>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</si>
  <si>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</si>
  <si>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</si>
  <si>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</si>
  <si>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</si>
  <si>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</si>
  <si>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</si>
  <si>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</si>
  <si>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</si>
  <si>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</si>
  <si>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</si>
  <si>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</si>
  <si>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</si>
  <si>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</si>
  <si>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</si>
  <si>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</si>
  <si>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</si>
  <si>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</si>
  <si>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</si>
  <si>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</si>
  <si>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</si>
  <si>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</si>
  <si>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</si>
  <si>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</si>
  <si>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</si>
  <si>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</si>
  <si>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</si>
  <si>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</si>
  <si>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</si>
  <si>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</si>
  <si>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</si>
  <si>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</si>
  <si>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</si>
  <si>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</si>
  <si>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</si>
  <si>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</si>
  <si>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</si>
  <si>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</si>
  <si>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</si>
  <si>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</si>
  <si>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</si>
  <si>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</si>
  <si>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</si>
  <si>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</si>
  <si>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</si>
  <si>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</si>
  <si>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</si>
  <si>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</si>
  <si>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</si>
  <si>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</si>
  <si>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</si>
  <si>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</si>
  <si>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</si>
  <si>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</si>
  <si>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</si>
  <si>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</si>
  <si>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</si>
  <si>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</si>
  <si>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</si>
  <si>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</si>
  <si>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</si>
  <si>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</si>
  <si>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</si>
  <si>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</si>
  <si>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</si>
  <si>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</si>
  <si>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</si>
  <si>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</si>
  <si>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</si>
  <si>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</si>
  <si>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</si>
  <si>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</si>
  <si>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</si>
  <si>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</si>
  <si>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</si>
  <si>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</si>
  <si>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</si>
  <si>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</si>
  <si>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</si>
  <si>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</si>
  <si>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</si>
  <si>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</si>
  <si>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</si>
  <si>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</si>
  <si>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</si>
  <si>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</si>
  <si>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</si>
  <si>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</si>
  <si>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</si>
  <si>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</si>
  <si>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</si>
  <si>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</si>
  <si>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</si>
  <si>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</si>
  <si>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</si>
  <si>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</si>
  <si>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</si>
  <si>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</si>
  <si>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</si>
  <si>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</si>
  <si>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</si>
  <si>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</si>
  <si>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</si>
  <si>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</si>
  <si>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</si>
  <si>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</si>
  <si>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</si>
  <si>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</si>
  <si>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</si>
  <si>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</si>
  <si>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</si>
  <si>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</si>
  <si>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</si>
  <si>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</si>
  <si>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</si>
  <si>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</si>
  <si>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</si>
  <si>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</si>
  <si>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</si>
  <si>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</si>
  <si>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</si>
  <si>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</si>
  <si>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</si>
  <si>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</si>
  <si>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</si>
  <si>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</si>
  <si>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</si>
  <si>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</si>
  <si>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</si>
  <si>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</si>
  <si>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</si>
  <si>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</si>
  <si>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</si>
  <si>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</si>
  <si>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</si>
  <si>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</si>
  <si>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</si>
  <si>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</si>
  <si>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</si>
  <si>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</si>
  <si>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</si>
  <si>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</si>
  <si>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</si>
  <si>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</si>
  <si>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</si>
  <si>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</si>
  <si>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</si>
  <si>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</si>
  <si>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</si>
  <si>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</si>
  <si>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</si>
  <si>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</si>
  <si>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</si>
  <si>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</si>
  <si>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</si>
  <si>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</si>
  <si>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</si>
  <si>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</si>
  <si>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</si>
  <si>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</si>
  <si>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</si>
  <si>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</si>
  <si>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</si>
  <si>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</si>
  <si>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</si>
  <si>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</si>
  <si>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</si>
  <si>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</si>
  <si>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</si>
  <si>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</si>
  <si>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</si>
  <si>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</si>
  <si>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</si>
  <si>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</si>
  <si>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</si>
  <si>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</si>
  <si>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</si>
  <si>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</si>
  <si>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</si>
  <si>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</si>
  <si>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</si>
  <si>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</si>
  <si>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</si>
  <si>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</si>
  <si>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</si>
  <si>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</si>
  <si>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</si>
  <si>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</si>
  <si>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</si>
  <si>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</si>
  <si>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</si>
  <si>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</si>
  <si>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</si>
  <si>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</si>
  <si>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</si>
  <si>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</si>
  <si>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</si>
  <si>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</si>
  <si>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</si>
  <si>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</si>
  <si>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</si>
  <si>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</si>
  <si>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</si>
  <si>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</si>
  <si>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</si>
  <si>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</si>
  <si>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</si>
  <si>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</si>
  <si>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</si>
  <si>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</si>
  <si>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</si>
  <si>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</si>
  <si>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</si>
  <si>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</si>
  <si>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</si>
  <si>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</si>
  <si>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</si>
  <si>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</si>
  <si>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</si>
  <si>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</si>
  <si>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</si>
  <si>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</si>
  <si>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</si>
  <si>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</si>
  <si>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</si>
  <si>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</si>
  <si>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</si>
  <si>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</si>
  <si>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</si>
  <si>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</si>
  <si>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</si>
  <si>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</si>
  <si>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</si>
  <si>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</si>
  <si>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</si>
  <si>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</si>
  <si>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</si>
  <si>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</si>
  <si>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</si>
  <si>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</si>
  <si>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</si>
  <si>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</si>
  <si>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</si>
  <si>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</si>
  <si>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</si>
  <si>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</si>
  <si>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</si>
  <si>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</si>
  <si>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</si>
  <si>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</si>
  <si>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</si>
  <si>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</si>
  <si>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</si>
  <si>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</si>
  <si>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</si>
  <si>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</si>
  <si>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</si>
  <si>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</si>
  <si>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</si>
  <si>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</si>
  <si>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</si>
  <si>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</si>
  <si>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</si>
  <si>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</si>
  <si>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</si>
  <si>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</si>
  <si>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</si>
  <si>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</si>
  <si>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</si>
  <si>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</si>
  <si>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</si>
  <si>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</si>
  <si>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</si>
  <si>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</si>
  <si>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</si>
  <si>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</si>
  <si>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</si>
  <si>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</si>
  <si>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</si>
  <si>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</si>
  <si>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</si>
  <si>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</si>
  <si>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</si>
  <si>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</si>
  <si>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</si>
  <si>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</si>
  <si>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</si>
  <si>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</si>
  <si>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</si>
  <si>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</si>
  <si>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</si>
  <si>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</si>
  <si>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</si>
  <si>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</si>
  <si>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</si>
  <si>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</si>
  <si>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</si>
  <si>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</si>
  <si>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</si>
  <si>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</si>
  <si>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</si>
  <si>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</si>
  <si>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</si>
  <si>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</si>
  <si>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</si>
  <si>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</si>
  <si>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</si>
  <si>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</si>
  <si>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</si>
  <si>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</si>
  <si>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</si>
  <si>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</si>
  <si>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</si>
  <si>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</si>
  <si>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</si>
  <si>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</si>
  <si>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</si>
  <si>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</si>
  <si>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</si>
  <si>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</si>
  <si>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</si>
  <si>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</si>
  <si>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</si>
  <si>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</si>
  <si>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</si>
  <si>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</si>
  <si>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</si>
  <si>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</si>
  <si>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</si>
  <si>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</si>
  <si>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</si>
  <si>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</si>
  <si>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</si>
  <si>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</si>
  <si>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</si>
  <si>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</si>
  <si>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</si>
  <si>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</si>
  <si>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</si>
  <si>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</si>
  <si>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</si>
  <si>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</si>
  <si>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</si>
  <si>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</si>
  <si>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</si>
  <si>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</si>
  <si>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</si>
  <si>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</si>
  <si>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</si>
  <si>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</si>
  <si>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</si>
  <si>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</si>
  <si>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</si>
  <si>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</si>
  <si>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</si>
  <si>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</si>
  <si>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</si>
  <si>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</si>
  <si>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</si>
  <si>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</si>
  <si>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</si>
  <si>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</si>
  <si>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</si>
  <si>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</si>
  <si>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</si>
  <si>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</si>
  <si>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</si>
  <si>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</si>
  <si>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</si>
  <si>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</si>
  <si>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</si>
  <si>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</si>
  <si>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</si>
  <si>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</si>
  <si>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</si>
  <si>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</si>
  <si>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</si>
  <si>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</si>
  <si>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</si>
  <si>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</si>
  <si>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</si>
  <si>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</si>
  <si>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</si>
  <si>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</si>
  <si>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</si>
  <si>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</si>
  <si>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</si>
  <si>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</si>
  <si>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</si>
  <si>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</si>
  <si>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</si>
  <si>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</si>
  <si>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</si>
  <si>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</si>
  <si>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</si>
  <si>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</si>
  <si>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</si>
  <si>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</si>
  <si>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</si>
  <si>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</si>
  <si>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</si>
  <si>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</si>
  <si>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</si>
  <si>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</si>
  <si>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</si>
  <si>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</si>
  <si>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</si>
  <si>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</si>
  <si>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</si>
  <si>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</si>
  <si>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</si>
  <si>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</si>
  <si>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</si>
  <si>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</si>
  <si>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</si>
  <si>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</si>
  <si>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</si>
  <si>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</si>
  <si>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</si>
  <si>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</si>
  <si>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</si>
  <si>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</si>
  <si>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</si>
  <si>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</si>
  <si>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</si>
  <si>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</si>
  <si>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</si>
  <si>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</si>
  <si>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</si>
  <si>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</si>
  <si>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</si>
  <si>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</si>
  <si>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</si>
  <si>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</si>
  <si>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</si>
  <si>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</si>
  <si>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</si>
  <si>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</si>
  <si>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</si>
  <si>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</si>
  <si>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</si>
  <si>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</si>
  <si>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</si>
  <si>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</si>
  <si>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</si>
  <si>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</si>
  <si>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</si>
  <si>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</si>
  <si>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</si>
  <si>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</si>
  <si>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</si>
  <si>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</si>
  <si>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</si>
  <si>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</si>
  <si>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</si>
  <si>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</si>
  <si>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</si>
  <si>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</si>
  <si>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</si>
  <si>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</si>
  <si>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</si>
  <si>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</si>
  <si>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</si>
  <si>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</si>
  <si>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</si>
  <si>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</si>
  <si>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</si>
  <si>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</si>
  <si>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</si>
  <si>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</si>
  <si>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</si>
  <si>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</si>
  <si>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</si>
  <si>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</si>
  <si>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</si>
  <si>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</si>
  <si>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</si>
  <si>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</si>
  <si>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</si>
  <si>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</si>
  <si>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</si>
  <si>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</si>
  <si>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</si>
  <si>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</si>
  <si>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</si>
  <si>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</si>
  <si>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</si>
  <si>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</si>
  <si>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</si>
  <si>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</si>
  <si>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</si>
  <si>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</si>
  <si>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</si>
  <si>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</si>
  <si>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</si>
  <si>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</si>
  <si>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</si>
  <si>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</si>
  <si>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</si>
  <si>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</si>
  <si>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</si>
  <si>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</si>
  <si>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</si>
  <si>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</si>
  <si>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</si>
  <si>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</si>
  <si>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</si>
  <si>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</si>
  <si>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</si>
  <si>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</si>
  <si>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</si>
  <si>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</si>
  <si>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</si>
  <si>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</si>
  <si>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</si>
  <si>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</si>
  <si>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</si>
  <si>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</si>
  <si>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</si>
  <si>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</si>
  <si>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</si>
  <si>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</si>
  <si>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</si>
  <si>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</si>
  <si>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</si>
  <si>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</si>
  <si>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</si>
  <si>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</si>
  <si>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</si>
  <si>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</si>
  <si>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</si>
  <si>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</si>
  <si>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</si>
  <si>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</si>
  <si>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</si>
  <si>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</si>
  <si>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</si>
  <si>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</si>
  <si>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</si>
  <si>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</si>
  <si>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</si>
  <si>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</si>
  <si>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</si>
  <si>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</si>
  <si>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</si>
  <si>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</si>
  <si>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</si>
  <si>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</si>
  <si>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</si>
  <si>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</si>
  <si>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</si>
  <si>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</si>
  <si>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</si>
  <si>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</si>
  <si>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</si>
  <si>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</si>
  <si>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</si>
  <si>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</si>
  <si>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</si>
  <si>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</si>
  <si>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</si>
  <si>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</si>
  <si>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</si>
  <si>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</si>
  <si>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</si>
  <si>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</si>
  <si>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</si>
  <si>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</si>
  <si>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</si>
  <si>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</si>
  <si>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</si>
  <si>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</si>
  <si>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</si>
  <si>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</si>
  <si>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</si>
  <si>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</si>
  <si>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</si>
  <si>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</si>
  <si>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</si>
  <si>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</si>
  <si>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</si>
  <si>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</si>
  <si>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</si>
  <si>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</si>
  <si>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</si>
  <si>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</si>
  <si>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</si>
  <si>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</si>
  <si>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</si>
  <si>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</si>
  <si>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</si>
  <si>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</si>
  <si>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</si>
  <si>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</si>
  <si>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</si>
  <si>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</si>
  <si>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</si>
  <si>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</si>
  <si>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</si>
  <si>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</si>
  <si>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</si>
  <si>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</si>
  <si>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</si>
  <si>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</si>
  <si>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</si>
  <si>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</si>
  <si>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</si>
  <si>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</si>
  <si>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</si>
  <si>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</si>
  <si>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</si>
  <si>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</si>
  <si>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</si>
  <si>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</si>
  <si>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</si>
  <si>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</si>
  <si>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</si>
  <si>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</si>
  <si>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</si>
  <si>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</si>
  <si>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</si>
  <si>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</si>
  <si>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</si>
  <si>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</si>
  <si>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</si>
  <si>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</si>
  <si>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</si>
  <si>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</si>
  <si>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</si>
  <si>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</si>
  <si>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</si>
  <si>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</si>
  <si>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</si>
  <si>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</si>
  <si>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</si>
  <si>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</si>
  <si>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</si>
  <si>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</si>
  <si>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</si>
  <si>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</si>
  <si>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</si>
  <si>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</si>
  <si>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</si>
  <si>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</si>
  <si>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</si>
  <si>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</si>
  <si>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</si>
  <si>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</si>
  <si>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</si>
  <si>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</si>
  <si>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</si>
  <si>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</si>
  <si>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</si>
  <si>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</si>
  <si>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</si>
  <si>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</si>
  <si>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</si>
  <si>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</si>
  <si>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</si>
  <si>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</si>
  <si>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</si>
  <si>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</si>
  <si>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</si>
  <si>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</si>
  <si>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</si>
  <si>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</si>
  <si>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</si>
  <si>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</si>
  <si>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</si>
  <si>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</si>
  <si>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</si>
  <si>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</si>
  <si>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</si>
  <si>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</si>
  <si>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</si>
  <si>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</si>
  <si>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</si>
  <si>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</si>
  <si>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</si>
  <si>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</si>
  <si>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</si>
  <si>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</si>
  <si>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</si>
  <si>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</si>
  <si>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</si>
  <si>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</si>
  <si>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</si>
  <si>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</si>
  <si>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</si>
  <si>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</si>
  <si>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</si>
  <si>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</si>
  <si>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</si>
  <si>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</si>
  <si>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</si>
  <si>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</si>
  <si>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</si>
  <si>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</si>
  <si>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</si>
  <si>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</si>
  <si>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</si>
  <si>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</si>
  <si>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</si>
  <si>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</si>
  <si>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</si>
  <si>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</si>
  <si>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</si>
  <si>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</si>
  <si>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</si>
  <si>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</si>
  <si>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</si>
  <si>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</si>
  <si>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</si>
  <si>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</si>
  <si>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</si>
  <si>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</si>
  <si>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</si>
  <si>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</si>
  <si>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</si>
  <si>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</si>
  <si>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</si>
  <si>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</si>
  <si>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</si>
  <si>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</si>
  <si>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</si>
  <si>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</si>
  <si>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</si>
  <si>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</si>
  <si>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</si>
  <si>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</si>
  <si>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</si>
  <si>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</si>
  <si>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</si>
  <si>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</si>
  <si>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</si>
  <si>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</si>
  <si>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</si>
  <si>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</si>
  <si>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</si>
  <si>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</si>
  <si>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</si>
  <si>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</si>
  <si>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</si>
  <si>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</si>
  <si>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</si>
  <si>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</si>
  <si>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</si>
  <si>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</si>
  <si>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</si>
  <si>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</si>
  <si>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</si>
  <si>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</si>
  <si>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</si>
  <si>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</si>
  <si>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</si>
  <si>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</si>
  <si>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</si>
  <si>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</si>
  <si>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</si>
  <si>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</si>
  <si>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</si>
  <si>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</si>
  <si>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</si>
  <si>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</si>
  <si>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</si>
  <si>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</si>
  <si>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</si>
  <si>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</si>
  <si>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</si>
  <si>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</si>
  <si>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</si>
  <si>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</si>
  <si>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</si>
  <si>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</si>
  <si>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</si>
  <si>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</si>
  <si>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</si>
  <si>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</si>
  <si>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</si>
  <si>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</si>
  <si>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</si>
  <si>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</si>
  <si>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</si>
  <si>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</si>
  <si>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</si>
  <si>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</si>
  <si>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</si>
  <si>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</si>
  <si>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</si>
  <si>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</si>
  <si>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</si>
  <si>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</si>
  <si>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</si>
  <si>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</si>
  <si>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</si>
  <si>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</si>
  <si>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</si>
  <si>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</si>
  <si>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</si>
  <si>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</si>
  <si>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</si>
  <si>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</si>
  <si>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</si>
  <si>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</si>
  <si>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</si>
  <si>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</si>
  <si>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</si>
  <si>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</si>
  <si>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</si>
  <si>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</si>
  <si>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</si>
  <si>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</si>
  <si>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</si>
  <si>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</si>
  <si>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</si>
  <si>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</si>
  <si>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</si>
  <si>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</si>
  <si>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</si>
  <si>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</si>
  <si>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</si>
  <si>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</si>
  <si>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</si>
  <si>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</si>
  <si>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</si>
  <si>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</si>
  <si>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</si>
  <si>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</si>
  <si>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</si>
  <si>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</si>
  <si>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</si>
  <si>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</si>
  <si>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</si>
  <si>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</si>
  <si>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</si>
  <si>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</si>
  <si>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</si>
  <si>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</si>
  <si>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</si>
  <si>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</si>
  <si>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</si>
  <si>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</si>
  <si>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</si>
  <si>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</si>
  <si>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</si>
  <si>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</si>
  <si>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</si>
  <si>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</si>
  <si>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</si>
  <si>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</si>
  <si>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</si>
  <si>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</si>
  <si>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</si>
  <si>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</si>
  <si>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</si>
  <si>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</si>
  <si>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</si>
  <si>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</si>
  <si>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</si>
  <si>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</si>
  <si>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</si>
  <si>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</si>
  <si>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</si>
  <si>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</si>
  <si>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</si>
  <si>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</si>
  <si>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</si>
  <si>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</si>
  <si>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</si>
  <si>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</si>
  <si>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</si>
  <si>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</si>
  <si>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</si>
  <si>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</si>
  <si>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</si>
  <si>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</si>
  <si>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</si>
  <si>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</si>
  <si>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</si>
  <si>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</si>
  <si>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</si>
  <si>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</si>
  <si>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</si>
  <si>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</si>
  <si>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</si>
  <si>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</si>
  <si>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</si>
  <si>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</si>
  <si>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</si>
  <si>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</si>
  <si>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</si>
  <si>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</si>
  <si>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</si>
  <si>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</si>
  <si>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</si>
  <si>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</si>
  <si>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</si>
  <si>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</si>
  <si>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</si>
  <si>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</si>
  <si>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</si>
  <si>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</si>
  <si>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</si>
  <si>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</si>
  <si>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</si>
  <si>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</si>
  <si>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</si>
  <si>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</si>
  <si>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</si>
  <si>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</si>
  <si>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</si>
  <si>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</si>
  <si>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</si>
  <si>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</si>
  <si>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</si>
  <si>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</si>
  <si>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</si>
  <si>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</si>
  <si>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</si>
  <si>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</si>
  <si>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</si>
  <si>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</si>
  <si>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</si>
  <si>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</si>
  <si>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</si>
  <si>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</si>
  <si>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</si>
  <si>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</si>
  <si>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</si>
  <si>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</si>
  <si>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</si>
  <si>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</si>
  <si>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</si>
  <si>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</si>
  <si>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</si>
  <si>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</si>
  <si>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</si>
  <si>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</si>
  <si>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</si>
  <si>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</si>
  <si>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</si>
  <si>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</si>
  <si>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</si>
  <si>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</si>
  <si>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</si>
  <si>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</si>
  <si>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</si>
  <si>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</si>
  <si>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</si>
  <si>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</si>
  <si>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</si>
  <si>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</si>
  <si>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</si>
  <si>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</si>
  <si>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</si>
  <si>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</si>
  <si>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</si>
  <si>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</si>
  <si>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</si>
  <si>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</si>
  <si>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</si>
  <si>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</si>
  <si>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</si>
  <si>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</si>
  <si>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</si>
  <si>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</si>
  <si>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</si>
  <si>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</si>
  <si>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</si>
  <si>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</si>
  <si>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</si>
  <si>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</si>
  <si>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</si>
  <si>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</si>
  <si>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</si>
  <si>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</si>
  <si>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</si>
  <si>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</si>
  <si>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</si>
  <si>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</si>
  <si>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</si>
  <si>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</si>
  <si>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</si>
  <si>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</si>
  <si>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</si>
  <si>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</si>
  <si>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</si>
  <si>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</si>
  <si>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</si>
  <si>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</si>
  <si>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</si>
  <si>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</si>
  <si>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</si>
  <si>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</si>
  <si>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</si>
  <si>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</si>
  <si>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</si>
  <si>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</si>
  <si>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</si>
  <si>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</si>
  <si>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</si>
  <si>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</si>
  <si>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</si>
  <si>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</si>
  <si>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</si>
  <si>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</si>
  <si>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</si>
  <si>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</si>
  <si>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</si>
  <si>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</si>
  <si>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</si>
  <si>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</si>
  <si>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</si>
  <si>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</si>
  <si>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</si>
  <si>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</si>
  <si>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</si>
  <si>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</si>
  <si>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</si>
  <si>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</si>
  <si>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</si>
  <si>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</si>
  <si>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</si>
  <si>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</si>
  <si>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</si>
  <si>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</si>
  <si>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</si>
  <si>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</si>
  <si>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</si>
  <si>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</si>
  <si>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</si>
  <si>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</si>
  <si>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</si>
  <si>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</si>
  <si>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</si>
  <si>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</si>
  <si>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</si>
  <si>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</si>
  <si>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</si>
  <si>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</si>
  <si>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</si>
  <si>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</si>
  <si>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</si>
  <si>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</si>
  <si>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</si>
  <si>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</si>
  <si>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</si>
  <si>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</si>
  <si>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</si>
  <si>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</si>
  <si>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</si>
  <si>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</si>
  <si>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</si>
  <si>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</si>
  <si>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</si>
  <si>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</si>
  <si>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</si>
  <si>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</si>
  <si>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</si>
  <si>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</si>
  <si>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</si>
  <si>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</si>
  <si>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</si>
  <si>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</si>
  <si>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</si>
  <si>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</si>
  <si>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</si>
  <si>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</si>
  <si>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</si>
  <si>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</si>
  <si>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</si>
  <si>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</si>
  <si>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</si>
  <si>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</si>
  <si>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</si>
  <si>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</si>
  <si>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</si>
  <si>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</si>
  <si>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</si>
  <si>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</si>
  <si>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</si>
  <si>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</si>
  <si>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</si>
  <si>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</si>
  <si>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</si>
  <si>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</si>
  <si>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</si>
  <si>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</si>
  <si>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</si>
  <si>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</si>
  <si>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</si>
  <si>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</si>
  <si>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</si>
  <si>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</si>
  <si>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</si>
  <si>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</si>
  <si>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</si>
  <si>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</si>
  <si>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</si>
  <si>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</si>
  <si>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</si>
  <si>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</si>
  <si>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</si>
  <si>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</si>
  <si>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</si>
  <si>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</si>
  <si>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</si>
  <si>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</si>
  <si>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</si>
  <si>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</si>
  <si>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</si>
  <si>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</si>
  <si>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</si>
  <si>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</si>
  <si>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</si>
  <si>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</si>
  <si>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</si>
  <si>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</si>
  <si>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</si>
  <si>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</si>
  <si>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</si>
  <si>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</si>
  <si>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</si>
  <si>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</si>
  <si>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</si>
  <si>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</si>
  <si>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</si>
  <si>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</si>
  <si>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</si>
  <si>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</si>
  <si>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</si>
  <si>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</si>
  <si>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</si>
  <si>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</si>
  <si>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</si>
  <si>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</si>
  <si>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</si>
  <si>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</si>
  <si>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</si>
  <si>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</si>
  <si>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</si>
  <si>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</si>
  <si>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</si>
  <si>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</si>
  <si>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</si>
  <si>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</si>
  <si>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</si>
  <si>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</si>
  <si>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</si>
  <si>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</si>
  <si>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</si>
  <si>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</si>
  <si>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</si>
  <si>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</si>
  <si>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</si>
  <si>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</si>
  <si>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</si>
  <si>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</si>
  <si>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</si>
  <si>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</si>
  <si>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</si>
  <si>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</si>
  <si>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</si>
  <si>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</si>
  <si>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</si>
  <si>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</si>
  <si>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</si>
  <si>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</si>
  <si>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</si>
  <si>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</si>
  <si>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</si>
  <si>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</si>
  <si>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</si>
  <si>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</si>
  <si>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</si>
  <si>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</si>
  <si>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</si>
  <si>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</si>
  <si>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</si>
  <si>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</si>
  <si>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</si>
  <si>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</si>
  <si>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</si>
  <si>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</si>
  <si>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</si>
  <si>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</si>
  <si>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</si>
  <si>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</si>
  <si>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</si>
  <si>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</si>
  <si>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</si>
  <si>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</si>
  <si>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</si>
  <si>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</si>
  <si>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</si>
  <si>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</si>
  <si>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</si>
  <si>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</si>
  <si>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</si>
  <si>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</si>
  <si>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</si>
  <si>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</si>
  <si>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</si>
  <si>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</si>
  <si>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</si>
  <si>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</si>
  <si>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</si>
  <si>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</si>
  <si>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</si>
  <si>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</si>
  <si>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</si>
  <si>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</si>
  <si>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</si>
  <si>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</si>
  <si>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</si>
  <si>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</si>
  <si>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</si>
  <si>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</si>
  <si>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</si>
  <si>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</si>
  <si>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</si>
  <si>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</si>
  <si>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</si>
  <si>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</si>
  <si>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</si>
  <si>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</si>
  <si>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</si>
  <si>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</si>
  <si>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</si>
  <si>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</si>
  <si>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</si>
  <si>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</si>
  <si>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</si>
  <si>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</si>
  <si>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</si>
  <si>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</si>
  <si>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</si>
  <si>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</si>
  <si>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</si>
  <si>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</si>
  <si>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</si>
  <si>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</si>
  <si>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</si>
  <si>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</si>
  <si>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</si>
  <si>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</si>
  <si>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</si>
  <si>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</si>
  <si>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</si>
  <si>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</si>
  <si>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</si>
  <si>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</si>
  <si>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</si>
  <si>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</si>
  <si>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</si>
  <si>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</si>
  <si>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</si>
  <si>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</si>
  <si>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</si>
  <si>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</si>
  <si>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</si>
  <si>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</si>
  <si>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</si>
  <si>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</si>
  <si>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</si>
  <si>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</si>
  <si>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</si>
  <si>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</si>
  <si>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</si>
  <si>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</si>
  <si>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</si>
  <si>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</si>
  <si>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</si>
  <si>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</si>
  <si>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</si>
  <si>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</si>
  <si>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</si>
  <si>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</si>
  <si>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</si>
  <si>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</si>
  <si>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</si>
  <si>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</si>
  <si>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</si>
  <si>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</si>
  <si>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</si>
  <si>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</si>
  <si>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</si>
  <si>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</si>
  <si>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</si>
  <si>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</si>
  <si>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</si>
  <si>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</si>
  <si>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</si>
  <si>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</si>
  <si>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</si>
  <si>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</si>
  <si>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</si>
  <si>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</si>
  <si>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</si>
  <si>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</si>
  <si>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</si>
  <si>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</si>
  <si>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</si>
  <si>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</si>
  <si>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</si>
  <si>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</si>
  <si>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</si>
  <si>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</si>
  <si>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</si>
  <si>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</si>
  <si>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</si>
  <si>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</si>
  <si>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</si>
  <si>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</si>
  <si>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</si>
  <si>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</si>
  <si>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</si>
  <si>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</si>
  <si>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</si>
  <si>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</si>
  <si>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</si>
  <si>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</si>
  <si>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</si>
  <si>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</si>
  <si>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</si>
  <si>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</si>
  <si>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</si>
  <si>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</si>
  <si>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</si>
  <si>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</si>
  <si>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</si>
  <si>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</si>
  <si>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</si>
  <si>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</si>
  <si>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</si>
  <si>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</si>
  <si>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</si>
  <si>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</si>
  <si>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</si>
  <si>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</si>
  <si>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</si>
  <si>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</si>
  <si>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</si>
  <si>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</si>
  <si>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</si>
  <si>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</si>
  <si>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</si>
  <si>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</si>
  <si>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</si>
  <si>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</si>
  <si>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</si>
  <si>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</si>
  <si>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</si>
  <si>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</si>
  <si>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</si>
  <si>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</si>
  <si>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</si>
  <si>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</si>
  <si>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</si>
  <si>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</si>
  <si>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</si>
  <si>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</si>
  <si>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</si>
  <si>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</si>
  <si>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</si>
  <si>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</si>
  <si>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</si>
  <si>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</si>
  <si>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</si>
  <si>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</si>
  <si>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</si>
  <si>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</si>
  <si>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</si>
  <si>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</si>
  <si>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</si>
  <si>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</si>
  <si>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</si>
  <si>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</si>
  <si>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</si>
  <si>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</si>
  <si>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</si>
  <si>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</si>
  <si>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</si>
  <si>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</si>
  <si>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</si>
  <si>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</si>
  <si>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</si>
  <si>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</si>
  <si>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</si>
  <si>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</si>
  <si>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</si>
  <si>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</si>
  <si>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</si>
  <si>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</si>
  <si>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</si>
  <si>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</si>
  <si>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</si>
  <si>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</si>
  <si>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</si>
  <si>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</si>
  <si>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</si>
  <si>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</si>
  <si>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</si>
  <si>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</si>
  <si>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</si>
  <si>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</si>
  <si>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</si>
  <si>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</si>
  <si>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</si>
  <si>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</si>
  <si>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</si>
  <si>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</si>
  <si>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</si>
  <si>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</si>
  <si>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</si>
  <si>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</si>
  <si>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</si>
  <si>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</si>
  <si>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</si>
  <si>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</si>
  <si>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</si>
  <si>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</si>
  <si>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</si>
  <si>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</si>
  <si>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</si>
  <si>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</si>
  <si>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</si>
  <si>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</si>
  <si>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</si>
  <si>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</si>
  <si>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</si>
  <si>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</si>
  <si>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</si>
  <si>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</si>
  <si>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</si>
  <si>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</si>
  <si>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</si>
  <si>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</si>
  <si>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</si>
  <si>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</si>
  <si>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</si>
  <si>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</si>
  <si>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</si>
  <si>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</si>
  <si>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</si>
  <si>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</si>
  <si>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</si>
  <si>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</si>
  <si>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</si>
  <si>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</si>
  <si>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</si>
  <si>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</si>
  <si>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</si>
  <si>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</si>
  <si>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</si>
  <si>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</si>
  <si>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</si>
  <si>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</si>
  <si>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</si>
  <si>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</si>
  <si>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</si>
  <si>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</si>
  <si>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</si>
  <si>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</si>
  <si>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</si>
  <si>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</si>
  <si>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</si>
  <si>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</si>
  <si>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</si>
  <si>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</si>
  <si>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</si>
  <si>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</si>
  <si>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</si>
  <si>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</si>
  <si>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</si>
  <si>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</si>
  <si>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</si>
  <si>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</si>
  <si>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</si>
  <si>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</si>
  <si>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</si>
  <si>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</si>
  <si>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</si>
  <si>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</si>
  <si>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</si>
  <si>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</si>
  <si>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</si>
  <si>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</si>
  <si>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</si>
  <si>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</si>
  <si>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</si>
  <si>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</si>
  <si>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</si>
  <si>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</si>
  <si>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</si>
  <si>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</si>
  <si>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</si>
  <si>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</si>
  <si>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</si>
  <si>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</si>
  <si>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</si>
  <si>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</si>
  <si>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</si>
  <si>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</si>
  <si>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</si>
  <si>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</si>
  <si>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</si>
  <si>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</si>
  <si>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</si>
  <si>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</si>
  <si>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</si>
  <si>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</si>
  <si>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</si>
  <si>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</si>
  <si>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</si>
  <si>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</si>
  <si>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</si>
  <si>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</si>
  <si>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</si>
  <si>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</si>
  <si>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</si>
  <si>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</si>
  <si>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</si>
  <si>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</si>
  <si>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</si>
  <si>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</si>
  <si>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</si>
  <si>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</si>
  <si>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</si>
  <si>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</si>
  <si>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</si>
  <si>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</si>
  <si>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</si>
  <si>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</si>
  <si>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</si>
  <si>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</si>
  <si>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</si>
  <si>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</si>
  <si>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</si>
  <si>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</si>
  <si>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</si>
  <si>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</si>
  <si>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</si>
  <si>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</si>
  <si>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</si>
  <si>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</si>
  <si>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</si>
  <si>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</si>
  <si>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</si>
  <si>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</si>
  <si>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</si>
  <si>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</si>
  <si>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</si>
  <si>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</si>
  <si>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</si>
  <si>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</si>
  <si>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</si>
  <si>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</si>
  <si>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</si>
  <si>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</si>
  <si>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</si>
  <si>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</si>
  <si>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</si>
  <si>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</si>
  <si>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</si>
  <si>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</si>
  <si>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</si>
  <si>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</si>
  <si>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</si>
  <si>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</si>
  <si>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</si>
  <si>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</si>
  <si>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</si>
  <si>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</si>
  <si>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</si>
  <si>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</si>
  <si>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</si>
  <si>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</si>
  <si>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</si>
  <si>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</si>
  <si>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</si>
  <si>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</si>
  <si>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</si>
  <si>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</si>
  <si>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</si>
  <si>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</si>
  <si>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</si>
  <si>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</si>
  <si>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</si>
  <si>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</si>
  <si>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</si>
  <si>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</si>
  <si>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</si>
  <si>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</si>
  <si>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</si>
  <si>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</si>
  <si>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</si>
  <si>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</si>
  <si>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</si>
  <si>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</si>
  <si>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</si>
  <si>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</si>
  <si>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</si>
  <si>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</si>
  <si>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</si>
  <si>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</si>
  <si>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</si>
  <si>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</si>
  <si>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</si>
  <si>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</si>
  <si>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</si>
  <si>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</si>
  <si>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</si>
  <si>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</si>
  <si>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</si>
  <si>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</si>
  <si>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</si>
  <si>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</si>
  <si>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</si>
  <si>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</si>
  <si>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</si>
  <si>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</si>
  <si>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</si>
  <si>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</si>
  <si>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</si>
  <si>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</si>
  <si>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</si>
  <si>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</si>
  <si>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</si>
  <si>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</si>
  <si>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</si>
  <si>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</si>
  <si>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</si>
  <si>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</si>
  <si>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</si>
  <si>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</si>
  <si>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</si>
  <si>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</si>
  <si>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</si>
  <si>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</si>
  <si>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</si>
  <si>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</si>
  <si>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</si>
  <si>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</si>
  <si>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</si>
  <si>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</si>
  <si>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</si>
  <si>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</si>
  <si>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</si>
  <si>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</si>
  <si>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</si>
  <si>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</si>
  <si>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</si>
  <si>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</si>
  <si>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</si>
  <si>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</si>
  <si>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</si>
  <si>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</si>
  <si>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</si>
  <si>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</si>
  <si>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</si>
  <si>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</si>
  <si>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</si>
  <si>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</si>
  <si>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</si>
  <si>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</si>
  <si>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</si>
  <si>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</si>
  <si>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</si>
  <si>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</si>
  <si>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</si>
  <si>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</si>
  <si>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</si>
  <si>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</si>
  <si>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</si>
  <si>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</si>
  <si>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</si>
  <si>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</si>
  <si>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</si>
  <si>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</si>
  <si>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</si>
  <si>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</si>
  <si>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</si>
  <si>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</si>
  <si>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</si>
  <si>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</si>
  <si>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</si>
  <si>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</si>
  <si>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</si>
  <si>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</si>
  <si>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</si>
  <si>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</si>
  <si>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</si>
  <si>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</si>
  <si>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</si>
  <si>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</si>
  <si>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</si>
  <si>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</si>
  <si>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</si>
  <si>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</si>
  <si>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</si>
  <si>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</si>
  <si>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</si>
  <si>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</si>
  <si>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</si>
  <si>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</si>
  <si>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</si>
  <si>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</si>
  <si>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</si>
  <si>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</si>
  <si>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</si>
  <si>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</si>
  <si>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</si>
  <si>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</si>
  <si>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</si>
  <si>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</si>
  <si>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</si>
  <si>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</si>
  <si>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</si>
  <si>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</si>
  <si>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</si>
  <si>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</si>
  <si>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</si>
  <si>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</si>
  <si>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</si>
  <si>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</si>
  <si>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</si>
  <si>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</si>
  <si>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</si>
  <si>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</si>
  <si>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</si>
  <si>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</si>
  <si>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</si>
  <si>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</si>
  <si>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</si>
  <si>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</si>
  <si>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</si>
  <si>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</si>
  <si>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</si>
  <si>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</si>
  <si>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</si>
  <si>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</si>
  <si>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</si>
  <si>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</si>
  <si>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</si>
  <si>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</si>
  <si>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</si>
  <si>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</si>
  <si>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</si>
  <si>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</si>
  <si>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</si>
  <si>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</si>
  <si>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</si>
  <si>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</si>
  <si>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</si>
  <si>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</si>
  <si>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</si>
  <si>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</si>
  <si>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</si>
  <si>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</si>
  <si>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</si>
  <si>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</si>
  <si>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</si>
  <si>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</si>
  <si>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</si>
  <si>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</si>
  <si>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</si>
  <si>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</si>
  <si>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</si>
  <si>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</si>
  <si>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</si>
  <si>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</si>
  <si>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</si>
  <si>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</si>
  <si>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</si>
  <si>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</si>
  <si>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</si>
  <si>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</si>
  <si>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</si>
  <si>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</si>
  <si>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</si>
  <si>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</si>
  <si>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</si>
  <si>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</si>
  <si>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</si>
  <si>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</si>
  <si>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</si>
  <si>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</si>
  <si>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</si>
  <si>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</si>
  <si>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</si>
  <si>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</si>
  <si>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</si>
  <si>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</si>
  <si>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</si>
  <si>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</si>
  <si>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</si>
  <si>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</si>
  <si>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</si>
  <si>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</si>
  <si>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</si>
  <si>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</si>
  <si>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</si>
  <si>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</si>
  <si>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</si>
  <si>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</si>
  <si>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</si>
  <si>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</si>
  <si>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</si>
  <si>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</si>
  <si>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</si>
  <si>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</si>
  <si>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</si>
  <si>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</si>
  <si>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</si>
  <si>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</si>
  <si>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</si>
  <si>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</si>
  <si>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</si>
  <si>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</si>
  <si>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</si>
  <si>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</si>
  <si>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</si>
  <si>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</si>
  <si>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</si>
  <si>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</si>
  <si>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</si>
  <si>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</si>
  <si>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</si>
  <si>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</si>
  <si>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</si>
  <si>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</si>
  <si>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</si>
  <si>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</si>
  <si>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</si>
  <si>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</si>
  <si>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</si>
  <si>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</si>
  <si>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</si>
  <si>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</si>
  <si>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</si>
  <si>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</si>
  <si>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</si>
  <si>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</si>
  <si>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</si>
  <si>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</si>
  <si>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</si>
  <si>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</si>
  <si>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</si>
  <si>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</si>
  <si>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</si>
  <si>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</si>
  <si>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</si>
  <si>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</si>
  <si>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</si>
  <si>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</si>
  <si>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</si>
  <si>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</si>
  <si>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</si>
  <si>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</si>
  <si>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</si>
  <si>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</si>
  <si>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</si>
  <si>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</si>
  <si>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</si>
  <si>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</si>
  <si>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</si>
  <si>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</si>
  <si>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</si>
  <si>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</si>
  <si>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</si>
  <si>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</si>
  <si>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</si>
  <si>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</si>
  <si>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</si>
  <si>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</si>
  <si>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</si>
  <si>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</si>
  <si>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</si>
  <si>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</si>
  <si>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</si>
  <si>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</si>
  <si>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</si>
  <si>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</si>
  <si>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</si>
  <si>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</si>
  <si>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</si>
  <si>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</si>
  <si>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</si>
  <si>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</si>
  <si>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</si>
  <si>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</si>
  <si>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</si>
  <si>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</si>
  <si>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</si>
  <si>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</si>
  <si>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</si>
  <si>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</si>
  <si>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</si>
  <si>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</si>
  <si>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</si>
  <si>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</si>
  <si>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</si>
  <si>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</si>
  <si>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</si>
  <si>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</si>
  <si>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</si>
  <si>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</si>
  <si>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</si>
  <si>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</si>
  <si>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</si>
  <si>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</si>
  <si>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</si>
  <si>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</si>
  <si>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</si>
  <si>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</si>
  <si>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</si>
  <si>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</si>
  <si>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</si>
  <si>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</si>
  <si>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</si>
  <si>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</si>
  <si>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</si>
  <si>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</si>
  <si>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</si>
  <si>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</si>
  <si>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</si>
  <si>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</si>
  <si>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</si>
  <si>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</si>
  <si>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</si>
  <si>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</si>
  <si>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</si>
  <si>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</si>
  <si>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</si>
  <si>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</si>
  <si>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</si>
  <si>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</si>
  <si>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</si>
  <si>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</si>
  <si>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</si>
  <si>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</si>
  <si>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</si>
  <si>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</si>
  <si>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</si>
  <si>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</si>
  <si>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</si>
  <si>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</si>
  <si>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</si>
  <si>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</si>
  <si>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</si>
  <si>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</si>
  <si>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</si>
  <si>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</si>
  <si>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</si>
  <si>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</si>
  <si>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</si>
  <si>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</si>
  <si>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</si>
  <si>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</si>
  <si>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</si>
  <si>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</si>
  <si>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</si>
  <si>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</si>
  <si>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</si>
  <si>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</si>
  <si>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</si>
  <si>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</si>
  <si>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</si>
  <si>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</si>
  <si>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</si>
  <si>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</si>
  <si>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</si>
  <si>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</si>
  <si>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</si>
  <si>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</si>
  <si>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</si>
  <si>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</si>
  <si>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</si>
  <si>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</si>
  <si>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</si>
  <si>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</si>
  <si>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</si>
  <si>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</si>
  <si>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</si>
  <si>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</si>
  <si>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</si>
  <si>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</si>
  <si>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</si>
  <si>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</si>
  <si>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</si>
  <si>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</si>
  <si>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</si>
  <si>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</si>
  <si>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</si>
  <si>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</si>
  <si>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</si>
  <si>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</si>
  <si>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</si>
  <si>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</si>
  <si>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</si>
  <si>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</si>
  <si>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</si>
  <si>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</si>
  <si>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</si>
  <si>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</si>
  <si>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</si>
  <si>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</si>
  <si>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</si>
  <si>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</si>
  <si>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</si>
  <si>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</si>
  <si>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</si>
  <si>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</si>
  <si>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</si>
  <si>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</si>
  <si>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</si>
  <si>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</si>
  <si>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</si>
  <si>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</si>
  <si>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</si>
  <si>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</si>
  <si>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</si>
  <si>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</si>
  <si>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</si>
  <si>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</si>
  <si>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</si>
  <si>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</si>
  <si>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</si>
  <si>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</si>
  <si>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</si>
  <si>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</si>
  <si>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</si>
  <si>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</si>
  <si>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</si>
  <si>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</si>
  <si>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</si>
  <si>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</si>
  <si>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</si>
  <si>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</si>
  <si>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</si>
  <si>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</si>
  <si>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</si>
  <si>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</si>
  <si>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</si>
  <si>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</si>
  <si>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</si>
  <si>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</si>
  <si>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</si>
  <si>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</si>
  <si>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</si>
  <si>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</si>
  <si>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</si>
  <si>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</si>
  <si>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</si>
  <si>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</si>
  <si>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</si>
  <si>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</si>
  <si>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</si>
  <si>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</si>
  <si>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</si>
  <si>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</si>
  <si>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</si>
  <si>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</si>
  <si>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</si>
  <si>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</si>
  <si>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</si>
  <si>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</si>
  <si>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</si>
  <si>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</si>
  <si>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</si>
  <si>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</si>
  <si>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</si>
  <si>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</si>
  <si>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</si>
  <si>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</si>
  <si>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</si>
  <si>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</si>
  <si>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</si>
  <si>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</si>
  <si>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</si>
  <si>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</si>
  <si>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</si>
  <si>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</si>
  <si>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</si>
  <si>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</si>
  <si>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</si>
  <si>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</si>
  <si>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</si>
  <si>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</si>
  <si>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</si>
  <si>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</si>
  <si>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</si>
  <si>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</si>
  <si>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</si>
  <si>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</si>
  <si>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</si>
  <si>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</si>
  <si>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</si>
  <si>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</si>
  <si>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</si>
  <si>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</si>
  <si>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</si>
  <si>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</si>
  <si>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</si>
  <si>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</si>
  <si>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</si>
  <si>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</si>
  <si>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</si>
  <si>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</si>
  <si>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</si>
  <si>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</si>
  <si>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</si>
  <si>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</si>
  <si>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</si>
  <si>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</si>
  <si>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</si>
  <si>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</si>
  <si>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</si>
  <si>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</si>
  <si>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</si>
  <si>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</si>
  <si>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</si>
  <si>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</si>
  <si>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</si>
  <si>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</si>
  <si>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</si>
  <si>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</si>
  <si>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</si>
  <si>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</si>
  <si>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</si>
  <si>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</si>
  <si>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</si>
  <si>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</si>
  <si>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</si>
  <si>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</si>
  <si>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</si>
  <si>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</si>
  <si>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</si>
  <si>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</si>
  <si>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</si>
  <si>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</si>
  <si>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</si>
  <si>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</si>
  <si>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</si>
  <si>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</si>
  <si>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</si>
  <si>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</si>
  <si>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</si>
  <si>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</si>
  <si>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</si>
  <si>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</si>
  <si>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</si>
  <si>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</si>
  <si>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</si>
  <si>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</si>
  <si>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</si>
  <si>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</si>
  <si>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</si>
  <si>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</si>
  <si>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</si>
  <si>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</si>
  <si>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</si>
  <si>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</si>
  <si>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</si>
  <si>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</si>
  <si>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</si>
  <si>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</si>
  <si>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</si>
  <si>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</si>
  <si>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</si>
  <si>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</si>
  <si>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</si>
  <si>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</si>
  <si>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</si>
  <si>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</si>
  <si>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</si>
  <si>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</si>
  <si>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</si>
  <si>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</si>
  <si>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</si>
  <si>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</si>
  <si>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</si>
  <si>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</si>
  <si>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</si>
  <si>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</si>
  <si>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</si>
  <si>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</si>
  <si>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</si>
  <si>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</si>
  <si>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</si>
  <si>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</si>
  <si>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</si>
  <si>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</si>
  <si>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</si>
  <si>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</si>
  <si>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</si>
  <si>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</si>
  <si>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</si>
  <si>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</si>
  <si>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</si>
  <si>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</si>
  <si>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</si>
  <si>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</si>
  <si>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</si>
  <si>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</si>
  <si>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</si>
  <si>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</si>
  <si>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</si>
  <si>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</si>
  <si>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</si>
  <si>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</si>
  <si>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</si>
  <si>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</si>
  <si>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</si>
  <si>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</si>
  <si>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</si>
  <si>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</si>
  <si>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</si>
  <si>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</si>
  <si>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</si>
  <si>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</si>
  <si>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</si>
  <si>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</si>
  <si>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</si>
  <si>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</si>
  <si>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</si>
  <si>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</si>
  <si>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</si>
  <si>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</si>
  <si>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</si>
  <si>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</si>
  <si>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</si>
  <si>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</si>
  <si>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</si>
  <si>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</si>
  <si>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</si>
  <si>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</si>
  <si>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</si>
  <si>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</si>
  <si>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</si>
  <si>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</si>
  <si>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</si>
  <si>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</si>
  <si>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</si>
  <si>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</si>
  <si>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</si>
  <si>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</si>
  <si>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</si>
  <si>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</si>
  <si>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</si>
  <si>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</si>
  <si>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</si>
  <si>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</si>
  <si>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</si>
  <si>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</si>
  <si>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</si>
  <si>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</si>
  <si>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</si>
  <si>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</si>
  <si>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</si>
  <si>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</si>
  <si>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</si>
  <si>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</si>
  <si>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</si>
  <si>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</si>
  <si>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</si>
  <si>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</si>
  <si>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</si>
  <si>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</si>
  <si>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</si>
  <si>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</si>
  <si>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</si>
  <si>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</si>
  <si>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</si>
  <si>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</si>
  <si>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</si>
  <si>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</si>
  <si>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</si>
  <si>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</si>
  <si>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</si>
  <si>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</si>
  <si>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</si>
  <si>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</si>
  <si>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</si>
  <si>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</si>
  <si>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</si>
  <si>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</si>
  <si>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</si>
  <si>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</si>
  <si>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</si>
  <si>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</si>
  <si>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</si>
  <si>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</si>
  <si>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</si>
  <si>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</si>
  <si>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</si>
  <si>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</si>
  <si>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</si>
  <si>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</si>
  <si>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</si>
  <si>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</si>
  <si>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</si>
  <si>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</si>
  <si>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</si>
  <si>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</si>
  <si>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</si>
  <si>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</si>
  <si>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</si>
  <si>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</si>
  <si>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</si>
  <si>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</si>
  <si>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</si>
  <si>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</si>
  <si>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</si>
  <si>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</si>
  <si>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</si>
  <si>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</si>
  <si>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</si>
  <si>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</si>
  <si>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</si>
  <si>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</si>
  <si>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</si>
  <si>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</si>
  <si>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</si>
  <si>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</si>
  <si>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</si>
  <si>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</si>
  <si>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</si>
  <si>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</si>
  <si>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</si>
  <si>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</si>
  <si>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</si>
  <si>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</si>
  <si>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</si>
  <si>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</si>
  <si>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</si>
  <si>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</si>
  <si>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</si>
  <si>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</si>
  <si>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</si>
  <si>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</si>
  <si>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</si>
  <si>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</si>
  <si>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</si>
  <si>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</si>
  <si>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</si>
  <si>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</si>
  <si>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</si>
  <si>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</si>
  <si>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</si>
  <si>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</si>
  <si>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</si>
  <si>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</si>
  <si>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</si>
  <si>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</si>
  <si>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</si>
  <si>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</si>
  <si>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</si>
  <si>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</si>
  <si>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</si>
  <si>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</si>
  <si>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</si>
  <si>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</si>
  <si>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</si>
  <si>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</si>
  <si>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</si>
  <si>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</si>
  <si>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</si>
  <si>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</si>
  <si>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</si>
  <si>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</si>
  <si>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</si>
  <si>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</si>
  <si>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</si>
  <si>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</si>
  <si>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</si>
  <si>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</si>
  <si>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</si>
  <si>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</si>
  <si>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</si>
  <si>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</si>
  <si>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</si>
  <si>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</si>
  <si>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</si>
  <si>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</si>
  <si>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</si>
  <si>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</si>
  <si>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</si>
  <si>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</si>
  <si>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</si>
  <si>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</si>
  <si>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</si>
  <si>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</si>
  <si>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</si>
  <si>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</si>
  <si>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</si>
  <si>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</si>
  <si>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</si>
  <si>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</si>
  <si>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</si>
  <si>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</si>
  <si>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</si>
  <si>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</si>
  <si>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</si>
  <si>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</si>
  <si>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</si>
  <si>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</si>
  <si>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</si>
  <si>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</si>
  <si>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</si>
  <si>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</si>
  <si>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</si>
  <si>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</si>
  <si>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</si>
  <si>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</si>
  <si>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</si>
  <si>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</si>
  <si>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</si>
  <si>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</si>
  <si>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</si>
  <si>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</si>
  <si>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</si>
  <si>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</si>
  <si>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</si>
  <si>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</si>
  <si>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ETA 150 min</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</si>
  <si>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</si>
  <si>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</si>
  <si>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</si>
  <si>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</si>
  <si>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</si>
  <si>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</si>
  <si>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</si>
  <si>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</si>
  <si>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</si>
  <si>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/60min</t>
  </si>
  <si>
    <t>PCM-20251116-00000440</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</si>
  <si>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</si>
  <si>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</si>
  <si>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</si>
  <si>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</si>
  <si>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</si>
  <si>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</si>
  <si>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</si>
  <si>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</si>
  <si>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</si>
  <si>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</si>
  <si>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</si>
  <si>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PCM-20251116-00000385</t>
  </si>
  <si>
    <t>EM team at site checking</t>
  </si>
  <si>
    <t>PCM-20251116-00000457</t>
  </si>
  <si>
    <t>EM team moved need 20 min</t>
  </si>
  <si>
    <t>PCM-20251116-00000476</t>
  </si>
  <si>
    <t>site located in Fursan island. team checking for sceco complain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</si>
</sst>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0" totalsRowShown="0" headerRowDxfId="48" dataDxfId="47" headerRowBorderDxfId="45" tableBorderDxfId="46" totalsRowBorderDxfId="44">
  <autoFilter ref="A1:L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314.34806250000111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0.21332870370679302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45977.296488425927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45977.296488425927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45977.296488425927</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45977.296488425927</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45977.296488425927</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45977.296488425927</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45977.296488425927</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45977.296488425927</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45977.296488425927</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45977.296488425927</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45977.296488425927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45977.296488425927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45977.296488425927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45977.296488425927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45977.296488425927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45977.296488425927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45977.296488425927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45977.296488425927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45977.296488425927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45977.296488425927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45977.296488425927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45977.296488425927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45977.296488425927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45977.296488425927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45977.296488425927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45977.296488425927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45977.296488425927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45977.296488425927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45977.296488425927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45977.296488425927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45977.296488425927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45977.296488425927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45977.296488425927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45977.296488425927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45977.296488425927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45977.296488425927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45977.296488425927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45977.296488425927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45977.296488425927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45977.296488425927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45977.296488425927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45977.296488425927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45977.296488425927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45977.296488425927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45977.296488425927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45977.296488425927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45977.296488425927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45977.296488425927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45977.296488425927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45977.296488425927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45977.296488425927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45977.296488425927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45977.296488425927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45977.296488425927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45977.296488425927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45977.296488425927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45977.296488425927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45977.296488425927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45977.296488425927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45977.296488425927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45977.296488425927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45977.296488425927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45977.296488425927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45977.296488425927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45977.296488425927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45977.296488425927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45977.296488425927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45977.296488425927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45977.296488425927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45977.296488425927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45977.296488425927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45977.296488425927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45977.296488425927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45977.296488425927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45977.296488425927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45977.296488425927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45977.296488425927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45977.296488425927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45977.296488425927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45977.296488425927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45977.296488425927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45977.296488425927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45977.296488425927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45977.296488425927</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152.29665046296577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0.86014583333599148</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0.57339814814622514</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0.36396527777833398</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0.27756481481628725</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45977.296488425927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45977.296488425927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45977.296488425927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45977.296488425927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45977.296488425927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45977.296488425927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45977.296488425927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45977.296488425927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45977.296488425927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45977.296488425927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45977.296488425927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45977.296488425927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45977.296488425927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45977.296488425927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45977.296488425927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45977.296488425927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45977.296488425927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45977.296488425927</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45977.296488425927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45977.296488425927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45977.296488425927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45977.296488425927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45977.296488425927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45977.296488425927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45977.296488425927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45977.296488425927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45977.296488425927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45977.296488425927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45977.296488425927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45977.296488425927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45977.296488425927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45977.296488425927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45977.296488425927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45977.296488425927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45977.296488425927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45977.296488425927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45977.296488425927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45977.296488425927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45977.296488425927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45977.296488425927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45977.296488425927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45977.296488425927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45977.296488425927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45977.296488425927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45977.296488425927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45977.296488425927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45977.296488425927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45977.296488425927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45977.296488425927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45977.296488425927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45977.296488425927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45977.296488425927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45977.296488425927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45977.296488425927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45977.296488425927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45977.296488425927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45977.296488425927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45977.296488425927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45977.296488425927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45977.296488425927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45977.296488425927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45977.296488425927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45977.296488425927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45977.296488425927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45977.296488425927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45977.296488425927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45977.296488425927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45977.296488425927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45977.296488425927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45977.296488425927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45977.296488425927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45977.296488425927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45977.296488425927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45977.296488425927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45977.296488425927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45977.296488425927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45977.296488425927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45977.296488425927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45977.296488425927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45977.296488425927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45977.296488425927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45977.296488425927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45977.296488425927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45977.296488425927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45977.296488425927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45977.296488425927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45977.296488425927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45977.296488425927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45977.296488425927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45977.296488425927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45977.296488425927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45977.296488425927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45977.296488425927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45977.296488425927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45977.296488425927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45977.296488425927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45977.296488425927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45977.296488425927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45977.296488425927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45977.296488425927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45977.296488425927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45977.296488425927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45977.296488425927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45977.296488425927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45977.296488425927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45977.296488425927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45977.296488425927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45977.296488425927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45977.296488425927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45977.296488425927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45977.296488425927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45977.296488425927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45977.296488425927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45977.296488425927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45977.296488425927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45977.296488425927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45977.296488425927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45977.296488425927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45977.296488425927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45977.296488425927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45977.296488425927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45977.296488425927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45977.296488425927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45977.296488425927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45977.296488425927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45977.296488425927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45977.296488425927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45977.296488425927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45977.296488425927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45977.296488425927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45977.296488425927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45977.296488425927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45977.296488425927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45977.296488425927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45977.296488425927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45977.296488425927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45977.296488425927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45977.296488425927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45977.296488425927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45977.296488425927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45977.296488425927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45977.296488425927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45977.296488425927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45977.296488425927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45977.296488425927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45977.296488425927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45977.296488425927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45977.296488425927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45977.296488425927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45977.296488425927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45977.296488425927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45977.296488425927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45977.296488425927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45977.296488425927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45977.296488425927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45977.296488425927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45977.296488425927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45977.296488425927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45977.296488425927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45977.296488425927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45977.296488425927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45977.296488425927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45977.296488425927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45977.296488425927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45977.296488425927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45977.296488425927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45977.296488425927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45977.296488425927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45977.296488425927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45977.296488425927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45977.296488425927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45977.296488425927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45977.296488425927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45977.296488425927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45977.296488425927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45977.296488425927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45977.296488425927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45977.296488425927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45977.296488425927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45977.296488425927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45977.296488425927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45977.296488425927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45977.296488425927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45977.296488425927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45977.296488425927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45977.296488425927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45977.296488425927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45977.296488425927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45977.296488425927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45977.296488425927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45977.296488425927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45977.296488425927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45977.296488425927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45977.296488425927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45977.296488425927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45977.296488425927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45977.296488425927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45977.296488425927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45977.296488425927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45977.296488425927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45977.296488425927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45977.296488425927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45977.296488425927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45977.296488425927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45977.296488425927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45977.296488425927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45977.296488425927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45977.296488425927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45977.296488425927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45977.296488425927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45977.296488425927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45977.296488425927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45977.296488425927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45977.296488425927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45977.296488425927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45977.296488425927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45977.296488425927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45977.296488425927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45977.296488425927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45977.296488425927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45977.296488425927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45977.296488425927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45977.296488425927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45977.296488425927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45977.296488425927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45977.296488425927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45977.296488425927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45977.296488425927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45977.296488425927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45977.296488425927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45977.296488425927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45977.296488425927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45977.296488425927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45977.296488425927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45977.296488425927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45977.296488425927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45977.296488425927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45977.296488425927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45977.296488425927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45977.296488425927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45977.296488425927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45977.296488425927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45977.296488425927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45977.296488425927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45977.296488425927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45977.296488425927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45977.296488425927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45977.296488425927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45977.296488425927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45977.296488425927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45977.296488425927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45977.296488425927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45977.296488425927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45977.296488425927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45977.296488425927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45977.296488425927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45977.296488425927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45977.296488425927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45977.296488425927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45977.296488425927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45977.296488425927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45977.296488425927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45977.296488425927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45977.296488425927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45977.296488425927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45977.296488425927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45977.296488425927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45977.296488425927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45977.296488425927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45977.296488425927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45977.296488425927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45977.296488425927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45977.296488425927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45977.296488425927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45977.296488425927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45977.296488425927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45977.296488425927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45977.296488425927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45977.296488425927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45977.296488425927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45977.296488425927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45977.296488425927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45977.296488425927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45977.296488425927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45977.296488425927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45977.296488425927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45977.296488425927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45977.296488425927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45977.296488425927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45977.296488425927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45977.296488425927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45977.296488425927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45977.296488425927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45977.296488425927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45977.296488425927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45977.296488425927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45977.296488425927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45977.296488425927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45977.296488425927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45977.296488425927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45977.296488425927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45977.296488425927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45977.296488425927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45977.296488425927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45977.296488425927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45977.296488425927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45977.296488425927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45977.296488425927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45977.296488425927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45977.296488425927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45977.296488425927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45977.296488425927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45977.296488425927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45977.296488425927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45977.296488425927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45977.296488425927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45977.296488425927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45977.296488425927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45977.296488425927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45977.296488425927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45977.296488425927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45977.296488425927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45977.296488425927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45977.296488425927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45977.296488425927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45977.296488425927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45977.296488425927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45977.296488425927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45977.296488425927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45977.296488425927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45977.296488425927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45977.296488425927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45977.296488425927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45977.296488425927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45977.296488425927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45977.296488425927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45977.296488425927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45977.296488425927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45977.296488425927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45977.296488425927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45977.296488425927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45977.296488425927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45977.296488425927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45977.296488425927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45977.296488425927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45977.296488425927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45977.296488425927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45977.296488425927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45977.296488425927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45977.296488425927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45977.296488425927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45977.296488425927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45977.296488425927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45977.296488425927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45977.296488425927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45977.296488425927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45977.296488425927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45977.296488425927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45977.296488425927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45977.296488425927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45977.296488425927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45977.296488425927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45977.296488425927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45977.296488425927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45977.296488425927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45977.296488425927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45977.296488425927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45977.296488425927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45977.296488425927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45977.296488425927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45977.296488425927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45977.296488425927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45977.296488425927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45977.296488425927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45977.296488425927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45977.296488425927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45977.296488425927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45977.296488425927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45977.296488425927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45977.296488425927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45977.296488425927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45977.296488425927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45977.296488425927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45977.296488425927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45977.296488425927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45977.296488425927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45977.296488425927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45977.296488425927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45977.296488425927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45977.296488425927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45977.296488425927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45977.296488425927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45977.296488425927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45977.296488425927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45977.296488425927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45977.296488425927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45977.296488425927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45977.296488425927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45977.296488425927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45977.296488425927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45977.296488425927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45977.296488425927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45977.296488425927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45977.296488425927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45977.296488425927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45977.296488425927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45977.296488425927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45977.296488425927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45977.296488425927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45977.296488425927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45977.296488425927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45977.296488425927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45977.296488425927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45977.296488425927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45977.296488425927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45977.296488425927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45977.296488425927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45977.296488425927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45977.296488425927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45977.296488425927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45977.296488425927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45977.296488425927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45977.296488425927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45977.296488425927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45977.296488425927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45977.296488425927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45977.296488425927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45977.296488425927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45977.296488425927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45977.296488425927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45977.296488425927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45977.296488425927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45977.296488425927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45977.296488425927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45977.296488425927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45977.296488425927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45977.296488425927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45977.296488425927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45977.296488425927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45977.296488425927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45977.296488425927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45977.296488425927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45977.296488425927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45977.296488425927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45977.296488425927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45977.296488425927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45977.296488425927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45977.296488425927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45977.296488425927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45977.296488425927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45977.296488425927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45977.296488425927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45977.296488425927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45977.296488425927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45977.296488425927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45977.296488425927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45977.296488425927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45977.296488425927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45977.296488425927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45977.296488425927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45977.296488425927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45977.296488425927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45977.296488425927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45977.296488425927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45977.296488425927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45977.296488425927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45977.296488425927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45977.296488425927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45977.296488425927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45977.296488425927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45977.296488425927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45977.296488425927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45977.296488425927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45977.296488425927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45977.296488425927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45977.296488425927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45977.296488425927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45977.296488425927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45977.296488425927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45977.296488425927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45977.296488425927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45977.296488425927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45977.296488425927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45977.296488425927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45977.296488425927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45977.296488425927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45977.296488425927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45977.296488425927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45977.296488425927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45977.296488425927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45977.296488425927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45977.296488425927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45977.296488425927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45977.296488425927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45977.296488425927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45977.296488425927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45977.296488425927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45977.296488425927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45977.296488425927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45977.296488425927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45977.296488425927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45977.296488425927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45977.296488425927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45977.296488425927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45977.296488425927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45977.296488425927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45977.296488425927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45977.296488425927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45977.296488425927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45977.296488425927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45977.296488425927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45977.296488425927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45977.296488425927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45977.296488425927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45977.296488425927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45977.296488425927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45977.296488425927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45977.296488425927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45977.296488425927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45977.296488425927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45977.296488425927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45977.296488425927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45977.296488425927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45977.296488425927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45977.296488425927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45977.296488425927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45977.296488425927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45977.296488425927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45977.296488425927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45977.296488425927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45977.296488425927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45977.296488425927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45977.296488425927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45977.296488425927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45977.296488425927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45977.296488425927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45977.296488425927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45977.296488425927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45977.296488425927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45977.296488425927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45977.296488425927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45977.296488425927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45977.296488425927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45977.296488425927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45977.296488425927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45977.296488425927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45977.296488425927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45977.296488425927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45977.296488425927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45977.296488425927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45977.296488425927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45977.296488425927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45977.296488425927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45977.296488425927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45977.296488425927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45977.296488425927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45977.296488425927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45977.296488425927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45977.296488425927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45977.296488425927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45977.296488425927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45977.296488425927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45977.296488425927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45977.296488425927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45977.296488425927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45977.296488425927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45977.296488425927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45977.296488425927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45977.296488425927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45977.296488425927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45977.296488425927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45977.296488425927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45977.296488425927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45977.296488425927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45977.296488425927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45977.296488425927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45977.296488425927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45977.296488425927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45977.296488425927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45977.296488425927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45977.296488425927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45977.296488425927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45977.296488425927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45977.296488425927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45977.296488425927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45977.296488425927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45977.296488425927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45977.296488425927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45977.296488425927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45977.296488425927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45977.296488425927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45977.296488425927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45977.296488425927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45977.296488425927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45977.296488425927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45977.296488425927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45977.296488425927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45977.296488425927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45977.296488425927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45977.296488425927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45977.296488425927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45977.296488425927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45977.296488425927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45977.296488425927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45977.296488425927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45977.296488425927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45977.296488425927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45977.296488425927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45977.296488425927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45977.296488425927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45977.296488425927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45977.296488425927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45977.296488425927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45977.296488425927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45977.296488425927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45977.296488425927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45977.296488425927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45977.296488425927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45977.296488425927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45977.296488425927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45977.296488425927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45977.296488425927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45977.296488425927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45977.296488425927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45977.296488425927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45977.296488425927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45977.296488425927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45977.296488425927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45977.296488425927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45977.296488425927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45977.296488425927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45977.296488425927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45977.296488425927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45977.296488425927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45977.296488425927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45977.296488425927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45977.296488425927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45977.296488425927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45977.296488425927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45977.296488425927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45977.296488425927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45977.296488425927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45977.296488425927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45977.296488425927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45977.296488425927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45977.296488425927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45977.296488425927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45977.296488425927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45977.296488425927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45977.296488425927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45977.296488425927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45977.296488425927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45977.296488425927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45977.296488425927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45977.296488425927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45977.296488425927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45977.296488425927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45977.296488425927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45977.296488425927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45977.296488425927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45977.296488425927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45977.296488425927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45977.296488425927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45977.296488425927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45977.296488425927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45977.296488425927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45977.296488425927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45977.296488425927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45977.296488425927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45977.296488425927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45977.296488425927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45977.296488425927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45977.296488425927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45977.296488425927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45977.296488425927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45977.296488425927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45977.296488425927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45977.296488425927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45977.296488425927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45977.296488425927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45977.296488425927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45977.296488425927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45977.296488425927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45977.296488425927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45977.296488425927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45977.296488425927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45977.296488425927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45977.296488425927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45977.296488425927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45977.296488425927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45977.296488425927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45977.296488425927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45977.296488425927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45977.296488425927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45977.296488425927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45977.296488425927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45977.296488425927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45977.296488425927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45977.296488425927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45977.296488425927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45977.296488425927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45977.296488425927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45977.296488425927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45977.296488425927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45977.296488425927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45977.296488425927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45977.296488425927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45977.296488425927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45977.296488425927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45977.296488425927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45977.296488425927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45977.296488425927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45977.296488425927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45977.296488425927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45977.296488425927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45977.296488425927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45977.296488425927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45977.296488425927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45977.296488425927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45977.296488425927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45977.296488425927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45977.296488425927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45977.296488425927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45977.296488425927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45977.296488425927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45977.296488425927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45977.296488425927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45977.296488425927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45977.296488425927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45977.296488425927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45977.296488425927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45977.296488425927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45977.296488425927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45977.296488425927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45977.296488425927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45977.296488425927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45977.296488425927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45977.296488425927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45977.296488425927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45977.296488425927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45977.296488425927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45977.296488425927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45977.296488425927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45977.296488425927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45977.296488425927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45977.296488425927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45977.296488425927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45977.296488425927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45977.296488425927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45977.296488425927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45977.296488425927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45977.296488425927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45977.296488425927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45977.296488425927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45977.296488425927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45977.296488425927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45977.296488425927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45977.296488425927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45977.296488425927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45977.296488425927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45977.296488425927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45977.296488425927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45977.296488425927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45977.296488425927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45977.296488425927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45977.296488425927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45977.296488425927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45977.296488425927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45977.296488425927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45977.296488425927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45977.296488425927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45977.296488425927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45977.296488425927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45977.296488425927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45977.296488425927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45977.296488425927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45977.296488425927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45977.296488425927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45977.296488425927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45977.296488425927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45977.296488425927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45977.296488425927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45977.296488425927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45977.296488425927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45977.296488425927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45977.296488425927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45977.296488425927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45977.296488425927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45977.296488425927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45977.296488425927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45977.296488425927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45977.296488425927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45977.296488425927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45977.296488425927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45977.296488425927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45977.296488425927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45977.296488425927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45977.296488425927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45977.296488425927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45977.296488425927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45977.296488425927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45977.296488425927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45977.296488425927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45977.296488425927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45977.296488425927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45977.296488425927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45977.296488425927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45977.296488425927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45977.296488425927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45977.296488425927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45977.296488425927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45977.296488425927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45977.296488425927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45977.296488425927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45977.296488425927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45977.296488425927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45977.296488425927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45977.296488425927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45977.296488425927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45977.296488425927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45977.296488425927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45977.296488425927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45977.296488425927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45977.296488425927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45977.296488425927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45977.296488425927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45977.296488425927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45977.296488425927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45977.296488425927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45977.296488425927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45977.296488425927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45977.296488425927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45977.296488425927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45977.296488425927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45977.296488425927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45977.296488425927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45977.296488425927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45977.296488425927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45977.296488425927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45977.296488425927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45977.296488425927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45977.296488425927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45977.296488425927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45977.296488425927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45977.296488425927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45977.296488425927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45977.296488425927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45977.296488425927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45977.296488425927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45977.296488425927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45977.296488425927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45977.296488425927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45977.296488425927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45977.296488425927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45977.296488425927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45977.296488425927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45977.296488425927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45977.296488425927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45977.296488425927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45977.296488425927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45977.296488425927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45977.296488425927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45977.296488425927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45977.296488425927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45977.296488425927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45977.296488425927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45977.296488425927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45977.296488425927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45977.296488425927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45977.296488425927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45977.296488425927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45977.296488425927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45977.296488425927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45977.296488425927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45977.296488425927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45977.296488425927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45977.296488425927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45977.296488425927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45977.296488425927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45977.296488425927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45977.296488425927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45977.296488425927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45977.296488425927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45977.296488425927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45977.296488425927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45977.296488425927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45977.296488425927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45977.296488425927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45977.296488425927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45977.296488425927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45977.296488425927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45977.296488425927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45977.296488425927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45977.296488425927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45977.296488425927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45977.296488425927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45977.296488425927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45977.296488425927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45977.296488425927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45977.296488425927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45977.296488425927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45977.296488425927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45977.296488425927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45977.296488425927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45977.296488425927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45977.296488425927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45977.296488425927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45977.296488425927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45977.296488425927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45977.296488425927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45977.296488425927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45977.296488425927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45977.296488425927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45977.296488425927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45977.296488425927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45977.296488425927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45977.296488425927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45977.296488425927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45977.296488425927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45977.296488425927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45977.296488425927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45977.296488425927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45977.296488425927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45977.296488425927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45977.296488425927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45977.296488425927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45977.296488425927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45977.296488425927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45977.296488425927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45977.296488425927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45977.296488425927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45977.296488425927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45977.296488425927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45977.296488425927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45977.296488425927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45977.296488425927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45977.296488425927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45977.296488425927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45977.296488425927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45977.296488425927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45977.296488425927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45977.296488425927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45977.296488425927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45977.296488425927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45977.296488425927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45977.296488425927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45977.296488425927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45977.296488425927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45977.296488425927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45977.296488425927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45977.296488425927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45977.296488425927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45977.296488425927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45977.296488425927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45977.296488425927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45977.296488425927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45977.296488425927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45977.296488425927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45977.296488425927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45977.296488425927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45977.296488425927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45977.296488425927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45977.296488425927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45977.296488425927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45977.296488425927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45977.296488425927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45977.296488425927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45977.296488425927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45977.296488425927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45977.296488425927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45977.296488425927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45977.296488425927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45977.296488425927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45977.296488425927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45977.296488425927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45977.296488425927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45977.296488425927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45977.296488425927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45977.296488425927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45977.296488425927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45977.296488425927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45977.296488425927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45977.296488425927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45977.296488425927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45977.296488425927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45977.296488425927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45977.296488425927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45977.296488425927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45977.296488425927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45977.296488425927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45977.296488425927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45977.296488425927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45977.296488425927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45977.296488425927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45977.296488425927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45977.296488425927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45977.296488425927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45977.296488425927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45977.296488425927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45977.296488425927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45977.296488425927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45977.296488425927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45977.296488425927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45977.296488425927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45977.296488425927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45977.296488425927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45977.296488425927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45977.296488425927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45977.296488425927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45977.296488425927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45977.296488425927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45977.296488425927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45977.296488425927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273.81577083333104</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0.7073796296317596</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0.51021527777629672</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37635</v>
      </c>
      <c r="E5" s="95" t="s">
        <v>39021</v>
      </c>
      <c r="F5" s="96">
        <v>45977.257638888892</v>
      </c>
      <c r="G5" s="97">
        <f ca="1">IFERROR(NOW()-F5,"")</f>
        <v>3.8849537035275716E-2</v>
      </c>
      <c r="H5" s="96">
        <v>45977.21802083333</v>
      </c>
      <c r="I5" s="135" t="str">
        <f>IFERROR(VLOOKUP(D5,DB!A:F,6,0),"")</f>
        <v>SCECO</v>
      </c>
      <c r="J5" s="135" t="str">
        <f>IFERROR(VLOOKUP(D5,DB!A:G,7,0),"")</f>
        <v>Dead</v>
      </c>
      <c r="K5" s="98" t="s">
        <v>39123</v>
      </c>
      <c r="L5" s="92" t="str">
        <f>IFERROR(VLOOKUP(D5,DB!A:I,9,0),"")</f>
        <v>Latis</v>
      </c>
    </row>
    <row r="6" spans="1:16" ht="15" customHeight="1">
      <c r="A6" s="135"/>
      <c r="B6" s="135" t="str">
        <f>IFERROR(VLOOKUP(D6,DB!A:K,11,0),"")</f>
        <v/>
      </c>
      <c r="C6" s="94"/>
      <c r="D6" s="92"/>
      <c r="E6" s="95"/>
      <c r="F6" s="96"/>
      <c r="G6" s="97">
        <f ca="1">IFERROR(NOW()-F6,"")</f>
        <v>45977.296488425927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45977.296488425927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45977.296488425927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45977.296488425927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45977.296488425927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45977.296488425927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45977.296488425927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45977.296488425927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45977.296488425927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45977.296488425927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45977.296488425927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45977.296488425927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45977.296488425927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45977.296488425927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45977.296488425927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45977.296488425927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45977.296488425927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45977.296488425927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45977.296488425927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45977.296488425927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45977.296488425927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45977.296488425927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45977.296488425927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45977.296488425927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45977.296488425927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45977.296488425927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45977.296488425927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45977.296488425927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45977.296488425927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45977.296488425927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45977.296488425927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45977.296488425927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45977.296488425927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45977.296488425927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45977.296488425927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45977.296488425927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45977.296488425927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45977.296488425927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45977.296488425927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45977.296488425927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45977.296488425927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45977.296488425927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45977.296488425927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45977.296488425927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45977.296488425927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45977.296488425927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45977.296488425927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45977.296488425927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45977.296488425927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45977.296488425927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45977.296488425927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45977.296488425927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45977.296488425927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45977.296488425927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45977.296488425927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45977.296488425927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45977.296488425927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45977.296488425927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45977.296488425927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45977.296488425927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45977.296488425927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45977.296488425927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45977.296488425927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45977.296488425927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45977.296488425927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45977.296488425927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45977.296488425927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45977.296488425927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45977.296488425927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45977.296488425927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45977.296488425927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45977.296488425927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45977.296488425927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45977.296488425927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45977.296488425927</v>
      </c>
      <c r="H80" s="96"/>
      <c r="I80" s="135" t="str">
        <f>IFERROR(VLOOKUP(D80,DB!A:F,6,0),"")</f>
        <v/>
      </c>
      <c r="J80" s="135" t="str">
        <f>IFERROR(VLOOKUP(D80,DB!A:G,7,0),"")</f>
        <v/>
      </c>
      <c r="K80" s="98"/>
      <c r="L80" s="92" t="str">
        <f>IFERROR(VLOOKUP(D80,DB!A:I,9,0),"")</f>
        <v/>
      </c>
    </row>
  </sheetData>
  <dataValidations count="2">
    <dataValidation allowBlank="1" showInputMessage="1" showErrorMessage="1" sqref="E1" xr:uid="{A4F81451-56CC-4543-9497-104C4E44EE4B}"/>
    <dataValidation type="list" allowBlank="1" showInputMessage="1" showErrorMessage="1" sqref="E2:E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6"/>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85.464428240738926</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51.1076111111106</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28.635377314814832</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f t="shared" ref="G5:G29" ca="1" si="2">IFERROR(NOW()-F5,"")</f>
        <v>8.4478888888916117</v>
      </c>
      <c r="H5" s="125">
        <v>45968.827465277776</v>
      </c>
      <c r="I5" s="124" t="s">
        <v>22</v>
      </c>
      <c r="J5" s="124" t="s">
        <v>65</v>
      </c>
      <c r="K5" s="124" t="s">
        <v>39131</v>
      </c>
      <c r="L5" s="124" t="s">
        <v>8145</v>
      </c>
    </row>
    <row r="6" spans="1:13">
      <c r="A6" s="124" t="s">
        <v>39132</v>
      </c>
      <c r="B6" s="124" t="str">
        <f>IFERROR(VLOOKUP(D6,DB!A:K,11,0),"")</f>
        <v>R5</v>
      </c>
      <c r="C6" s="124">
        <v>1</v>
      </c>
      <c r="D6" s="124" t="s">
        <v>33027</v>
      </c>
      <c r="E6" s="124" t="s">
        <v>39021</v>
      </c>
      <c r="F6" s="158">
        <v>45977.009479166663</v>
      </c>
      <c r="G6" s="126">
        <f t="shared" ca="1" si="2"/>
        <v>0.28700925926386844</v>
      </c>
      <c r="H6" s="158">
        <v>45976.947858796295</v>
      </c>
      <c r="I6" s="124" t="str">
        <f>IFERROR(VLOOKUP(D6,DB!A:F,6,0),"")</f>
        <v>SCECO</v>
      </c>
      <c r="J6" s="124" t="str">
        <f>IFERROR(VLOOKUP(D6,DB!A:G,7,0),"")</f>
        <v>No BB Design</v>
      </c>
      <c r="K6" s="124" t="s">
        <v>39133</v>
      </c>
      <c r="L6" s="124" t="str">
        <f>IFERROR(VLOOKUP(D6,DB!A:I,9,0),"")</f>
        <v>Latis</v>
      </c>
    </row>
    <row r="7" spans="1:13">
      <c r="A7" s="124" t="s">
        <v>39134</v>
      </c>
      <c r="B7" s="124" t="str">
        <f>IFERROR(VLOOKUP(D7,DB!A:K,11,0),"")</f>
        <v>R5</v>
      </c>
      <c r="C7" s="124">
        <v>1</v>
      </c>
      <c r="D7" s="124" t="s">
        <v>35185</v>
      </c>
      <c r="E7" s="124" t="s">
        <v>39021</v>
      </c>
      <c r="F7" s="158">
        <v>45977.217291666668</v>
      </c>
      <c r="G7" s="126">
        <f t="shared" ca="1" si="2"/>
        <v>7.9196759259502869E-2</v>
      </c>
      <c r="H7" s="158">
        <v>45977.20516203704</v>
      </c>
      <c r="I7" s="124" t="str">
        <f>IFERROR(VLOOKUP(D7,DB!A:F,6,0),"")</f>
        <v>SCECO</v>
      </c>
      <c r="J7" s="124" t="str">
        <f>IFERROR(VLOOKUP(D7,DB!A:G,7,0),"")</f>
        <v>Vandalized</v>
      </c>
      <c r="K7" s="124" t="s">
        <v>39135</v>
      </c>
      <c r="L7" s="124" t="str">
        <f>IFERROR(VLOOKUP(D7,DB!A:I,9,0),"")</f>
        <v>Latis</v>
      </c>
    </row>
    <row r="8" spans="1:13">
      <c r="A8" s="124" t="s">
        <v>39136</v>
      </c>
      <c r="B8" s="124" t="str">
        <f>IFERROR(VLOOKUP(D8,DB!A:K,11,0),"")</f>
        <v>R5</v>
      </c>
      <c r="C8" s="124">
        <v>1</v>
      </c>
      <c r="D8" s="124" t="s">
        <v>33490</v>
      </c>
      <c r="E8" s="124" t="s">
        <v>39024</v>
      </c>
      <c r="F8" s="158">
        <v>45977.263009259259</v>
      </c>
      <c r="G8" s="126">
        <f t="shared" ca="1" si="2"/>
        <v>3.3479166668257676E-2</v>
      </c>
      <c r="H8" s="158">
        <v>45977.230844907404</v>
      </c>
      <c r="I8" s="124" t="str">
        <f>IFERROR(VLOOKUP(D8,DB!A:F,6,0),"")</f>
        <v>SCECO</v>
      </c>
      <c r="J8" s="124" t="str">
        <f>IFERROR(VLOOKUP(D8,DB!A:G,7,0),"")</f>
        <v>Dead</v>
      </c>
      <c r="K8" s="124" t="s">
        <v>39137</v>
      </c>
      <c r="L8" s="124" t="str">
        <f>IFERROR(VLOOKUP(D8,DB!A:I,9,0),"")</f>
        <v>Latis</v>
      </c>
    </row>
    <row r="9" spans="1:13">
      <c r="A9" s="124"/>
      <c r="B9" s="124" t="str">
        <f>IFERROR(VLOOKUP(D9,DB!A:K,11,0),"")</f>
        <v/>
      </c>
      <c r="C9" s="124"/>
      <c r="D9" s="124"/>
      <c r="E9" s="124"/>
      <c r="F9" s="158"/>
      <c r="G9" s="126">
        <f t="shared" ca="1" si="2"/>
        <v>45977.296488425927</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45977.296488425927</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45977.296488425927</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45977.296488425927</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45977.296488425927</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45977.296488425927</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45977.296488425927</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45977.296488425927</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45977.296488425927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45977.296488425927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45977.296488425927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45977.296488425927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45977.296488425927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45977.296488425927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4">
        <f t="shared" ca="1" si="2"/>
        <v>45977.296488425927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4">
        <f t="shared" ca="1" si="2"/>
        <v>45977.296488425927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45977.296488425927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45977.296488425927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45977.296488425927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45977.296488425927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45977.296488425927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ref="G30:G93" ca="1" si="3">IFERROR(NOW()-F30,"")</f>
        <v>45977.296488425927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3"/>
        <v>45977.296488425927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3"/>
        <v>45977.296488425927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45977.296488425927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45977.296488425927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45977.296488425927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45977.296488425927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45977.296488425927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45977.296488425927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45977.296488425927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45977.296488425927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45977.296488425927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45977.296488425927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45977.296488425927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45977.296488425927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45977.296488425927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45977.296488425927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45977.296488425927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45977.296488425927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45977.296488425927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45977.296488425927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45977.296488425927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45977.296488425927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45977.296488425927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45977.296488425927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45977.296488425927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45977.296488425927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45977.296488425927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45977.296488425927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45977.296488425927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45977.296488425927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45977.296488425927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45977.296488425927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45977.296488425927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45977.296488425927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45977.296488425927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45977.296488425927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45977.296488425927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45977.296488425927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45977.296488425927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45977.296488425927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45977.296488425927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45977.296488425927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45977.296488425927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45977.296488425927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45977.296488425927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45977.296488425927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45977.296488425927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45977.296488425927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45977.296488425927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45977.296488425927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45977.296488425927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45977.296488425927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45977.296488425927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45977.296488425927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45977.296488425927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45977.296488425927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45977.296488425927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45977.296488425927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45977.296488425927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45977.296488425927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45977.296488425927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45977.296488425927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45977.296488425927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ref="G94:G157" ca="1" si="4">IFERROR(NOW()-F94,"")</f>
        <v>45977.296488425927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4"/>
        <v>45977.296488425927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4"/>
        <v>45977.296488425927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45977.296488425927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45977.296488425927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45977.296488425927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45977.296488425927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45977.296488425927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45977.296488425927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45977.296488425927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45977.296488425927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45977.296488425927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45977.296488425927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45977.296488425927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45977.296488425927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45977.296488425927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45977.296488425927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45977.296488425927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45977.296488425927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45977.296488425927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45977.296488425927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45977.296488425927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45977.296488425927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45977.296488425927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45977.296488425927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45977.296488425927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45977.296488425927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45977.296488425927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45977.296488425927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45977.296488425927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45977.296488425927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45977.296488425927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45977.296488425927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45977.296488425927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45977.296488425927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45977.296488425927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45977.296488425927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45977.296488425927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45977.296488425927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45977.296488425927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45977.296488425927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45977.296488425927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45977.296488425927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45977.296488425927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45977.296488425927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45977.296488425927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45977.296488425927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45977.296488425927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45977.296488425927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45977.296488425927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45977.296488425927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45977.296488425927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45977.296488425927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45977.296488425927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45977.296488425927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45977.296488425927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45977.296488425927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45977.296488425927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45977.296488425927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45977.296488425927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45977.296488425927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45977.296488425927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45977.296488425927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45977.296488425927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ref="G158:G221" ca="1" si="5">IFERROR(NOW()-F158,"")</f>
        <v>45977.296488425927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5"/>
        <v>45977.296488425927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5"/>
        <v>45977.296488425927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45977.296488425927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45977.296488425927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45977.296488425927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45977.296488425927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45977.296488425927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45977.296488425927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45977.296488425927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45977.296488425927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45977.296488425927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45977.296488425927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45977.296488425927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45977.296488425927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45977.296488425927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45977.296488425927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45977.296488425927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45977.296488425927</v>
      </c>
      <c r="H176" s="124"/>
      <c r="I176" s="124" t="str">
        <f>IFERROR(VLOOKUP(D176,DB!A:F,6,0),"")</f>
        <v/>
      </c>
      <c r="J176" s="124" t="str">
        <f>IFERROR(VLOOKUP(D176,DB!A:G,7,0),"")</f>
        <v/>
      </c>
      <c r="K176" s="124"/>
      <c r="L176" s="124" t="str">
        <f>IFERROR(VLOOKUP(D176,DB!A:I,9,0),"")</f>
        <v/>
      </c>
    </row>
    <row r="177" spans="1:12">
      <c r="A177" s="124"/>
      <c r="B177" s="124"/>
      <c r="C177" s="124"/>
      <c r="D177" s="124"/>
      <c r="E177" s="124"/>
      <c r="F177" s="124"/>
      <c r="G177" s="124"/>
      <c r="H177" s="124"/>
      <c r="I177" s="124"/>
      <c r="J177" s="124"/>
      <c r="K177" s="124"/>
      <c r="L177" s="124"/>
    </row>
    <row r="178" spans="1:12">
      <c r="A178" s="124"/>
      <c r="B178" s="124"/>
      <c r="C178" s="124"/>
      <c r="D178" s="124"/>
      <c r="E178" s="124"/>
      <c r="F178" s="124"/>
      <c r="G178" s="124"/>
      <c r="H178" s="124"/>
      <c r="I178" s="124"/>
      <c r="J178" s="124"/>
      <c r="K178" s="124"/>
      <c r="L178" s="124"/>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39138</v>
      </c>
      <c r="B2" s="141" t="str">
        <f>IFERROR(VLOOKUP(D2,DB!A:K,11,0),"")</f>
        <v>R6</v>
      </c>
      <c r="C2" s="142">
        <v>1</v>
      </c>
      <c r="D2" s="141" t="s">
        <v>33746</v>
      </c>
      <c r="E2" s="124" t="s">
        <v>39021</v>
      </c>
      <c r="F2" s="143">
        <v>45977.274814814817</v>
      </c>
      <c r="G2" s="105">
        <f t="shared" ref="G2:G11" ca="1" si="0">IFERROR(NOW()-F2,"-")</f>
        <v>2.1673611110600177E-2</v>
      </c>
      <c r="H2" s="143">
        <v>45977.269004629627</v>
      </c>
      <c r="I2" s="141" t="str">
        <f>IFERROR(VLOOKUP(D2,DB!A:F,6,0),"")</f>
        <v>SCECO</v>
      </c>
      <c r="J2" s="141" t="str">
        <f>IFERROR(VLOOKUP(D2,DB!A:G,7,0),"")</f>
        <v>Dead</v>
      </c>
      <c r="K2" s="144" t="s">
        <v>39139</v>
      </c>
      <c r="L2" s="145" t="str">
        <f>IFERROR(VLOOKUP(D2,DB!A:I,9,0),"")</f>
        <v>Latis</v>
      </c>
    </row>
    <row r="3" spans="1:16382" ht="31.5" customHeight="1">
      <c r="A3" s="140"/>
      <c r="B3" s="141" t="str">
        <f>IFERROR(VLOOKUP(D3,DB!A:K,11,0),"")</f>
        <v/>
      </c>
      <c r="C3" s="142"/>
      <c r="D3" s="141"/>
      <c r="E3" s="124"/>
      <c r="F3" s="143"/>
      <c r="G3" s="105">
        <f t="shared" ca="1" si="0"/>
        <v>45977.296488425927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45977.296488425927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45977.296488425927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45977.296488425927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45977.296488425927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45977.296488425927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45977.296488425927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45977.296488425927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45977.296488425927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45977.296488425927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45977.296488425927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45977.296488425927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45977.296488425927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45977.296488425927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45977.296488425927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45977.296488425927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45977.296488425927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45977.296488425927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45977.296488425927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45977.296488425927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45977.296488425927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45977.296488425927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45977.296488425927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45977.296488425927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45977.296488425927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45977.296488425927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45977.296488425927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45977.296488425927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45977.296488425927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45977.296488425927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45977.296488425927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45977.296488425927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45977.296488425927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45977.296488425927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45977.296488425927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45977.296488425927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45977.296488425927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45977.296488425927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45977.296488425927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45977.296488425927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45977.296488425927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45977.296488425927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45977.296488425927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45977.296488425927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45977.296488425927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45977.296488425927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45977.296488425927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45977.296488425927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45977.296488425927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45977.296488425927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45977.296488425927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45977.296488425927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45977.296488425927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45977.296488425927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45977.296488425927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45977.296488425927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45977.296488425927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45977.296488425927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45977.296488425927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45977.296488425927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45977.296488425927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45977.296488425927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45977.296488425927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45977.296488425927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45977.296488425927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45977.296488425927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45977.296488425927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45977.296488425927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45977.296488425927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45977.296488425927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45977.296488425927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45977.296488425927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45977.296488425927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45977.296488425927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45977.296488425927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45977.296488425927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45977.296488425927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45977.296488425927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45977.296488425927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45977.296488425927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45977.296488425927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45977.296488425927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45977.296488425927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45977.296488425927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45977.296488425927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45977.296488425927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45977.296488425927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45977.296488425927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45977.296488425927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45977.296488425927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45977.296488425927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45977.296488425927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45977.296488425927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45977.296488425927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45977.296488425927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45977.296488425927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45977.296488425927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45977.296488425927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45977.296488425927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45977.296488425927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45977.296488425927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45977.296488425927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45977.296488425927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45977.296488425927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45977.296488425927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45977.296488425927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45977.296488425927</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2025-11-16T04:08:52Z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